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09\"/>
    </mc:Choice>
  </mc:AlternateContent>
  <bookViews>
    <workbookView xWindow="0" yWindow="0" windowWidth="28800" windowHeight="11400" tabRatio="769" firstSheet="7" activeTab="10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<sst xmlns="http://schemas.openxmlformats.org/spreadsheetml/2006/main" count="3170" uniqueCount="1322">
  <si>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</si>
  <si>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</si>
  <si>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</si>
  <si>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</si>
  <si>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</si>
  <si>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</si>
  <si>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</si>
  <si>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</si>
  <si>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</si>
  <si>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</si>
  <si>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</si>
  <si>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</si>
  <si>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</si>
  <si>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</si>
  <si>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</si>
  <si>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</si>
  <si>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</si>
  <si>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</si>
  <si>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</si>
  <si>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</si>
  <si>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</si>
  <si>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</si>
  <si>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</si>
  <si>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</si>
  <si>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</si>
  <si>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</si>
  <si>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</si>
  <si>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</si>
  <si>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</si>
  <si>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</si>
  <si>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</si>
  <si>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</si>
  <si>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</si>
  <si>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</si>
  <si>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</si>
  <si>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</si>
  <si>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</si>
  <si>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</si>
  <si>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</si>
  <si>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</si>
  <si>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</si>
  <si>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10,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</si>
  <si>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</si>
  <si>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</si>
  <si>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</si>
  <si>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</si>
  <si>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</si>
  <si>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</si>
  <si>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</si>
  <si>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</si>
  <si>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</si>
  <si>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</si>
  <si>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</si>
  <si>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</si>
  <si>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</si>
  <si>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</si>
  <si>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</si>
  <si>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</si>
  <si>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</si>
  <si>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</si>
  <si>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</si>
  <si>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</si>
  <si>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</si>
  <si>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</si>
  <si>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</si>
  <si>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</si>
  <si>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</si>
  <si>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</si>
  <si>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</si>
  <si>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</si>
  <si>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</si>
  <si>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</si>
  <si>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</si>
  <si>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</si>
  <si>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</si>
  <si>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</si>
  <si>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</si>
  <si>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</si>
  <si>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</si>
  <si>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</si>
  <si>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</si>
  <si>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</si>
  <si>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</si>
  <si>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</si>
  <si>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</si>
  <si>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</si>
  <si>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</si>
  <si>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</si>
  <si>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</si>
  <si>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</si>
  <si>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</si>
  <si>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</si>
  <si>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</si>
  <si>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</si>
  <si>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</si>
  <si>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</si>
  <si>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</si>
  <si>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</si>
  <si>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</si>
  <si>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</si>
  <si>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</si>
  <si>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</si>
  <si>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</si>
  <si>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</si>
  <si>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</si>
  <si>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</si>
  <si>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</si>
  <si>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</si>
  <si>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</si>
  <si>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</si>
  <si>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</si>
  <si>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</si>
  <si>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</si>
  <si>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</si>
  <si>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</si>
  <si>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</si>
  <si>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</si>
  <si>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</si>
  <si>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</si>
  <si>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</si>
  <si>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</si>
  <si>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</si>
  <si>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</si>
  <si>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</si>
  <si>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</si>
  <si>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</si>
  <si>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</si>
  <si>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</si>
  <si>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</si>
  <si>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</si>
  <si>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</si>
  <si>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</si>
  <si>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</si>
  <si>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</si>
  <si>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</si>
  <si>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</si>
  <si>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</si>
  <si>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</si>
  <si>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</si>
  <si>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</si>
  <si>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</si>
  <si>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</si>
  <si>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</si>
  <si>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</si>
  <si>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</si>
  <si>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</si>
  <si>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</si>
  <si>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</si>
  <si>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</si>
  <si>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</si>
  <si>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</si>
  <si>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</si>
  <si>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</si>
  <si>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</si>
  <si>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</si>
  <si>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</si>
  <si>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</si>
  <si>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</si>
  <si>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</si>
  <si>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</si>
  <si>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</si>
  <si>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</si>
  <si>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</si>
  <si>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</si>
  <si>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</si>
  <si>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</si>
  <si>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</si>
  <si>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</si>
  <si>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</si>
  <si>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</si>
  <si>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</si>
  <si>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</si>
  <si>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</si>
  <si>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</si>
  <si>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</si>
  <si>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</si>
  <si>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</si>
  <si>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</si>
  <si>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</si>
  <si>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</si>
  <si>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</si>
  <si>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</si>
  <si>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</si>
  <si>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</si>
  <si>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</si>
  <si>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</si>
  <si>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</si>
  <si>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</si>
  <si>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</si>
  <si>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</si>
  <si>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</si>
  <si>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</si>
  <si>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</si>
  <si>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</si>
  <si>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</si>
  <si>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</si>
  <si>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</si>
  <si>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</si>
  <si>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</si>
  <si>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</si>
  <si>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</si>
  <si>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</si>
  <si>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</si>
  <si>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</si>
  <si>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</si>
  <si>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</si>
  <si>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</si>
  <si>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</si>
  <si>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</si>
  <si>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</si>
  <si>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</si>
  <si>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</si>
  <si>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</si>
  <si>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</si>
  <si>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</si>
  <si>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</si>
  <si>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</si>
  <si>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</si>
  <si>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</si>
  <si>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</si>
  <si>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</si>
  <si>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</si>
  <si>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</si>
  <si>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</si>
  <si>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</si>
  <si>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</si>
  <si>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</si>
  <si>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</si>
  <si>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</si>
  <si>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</si>
  <si>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</si>
  <si>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</si>
  <si>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</si>
  <si>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</si>
  <si>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</si>
  <si>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</si>
  <si>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</si>
  <si>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</si>
  <si>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</si>
  <si>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</si>
  <si>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</si>
  <si>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</si>
  <si>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</si>
  <si>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</si>
  <si>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</si>
  <si>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</si>
  <si>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</si>
  <si>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</si>
  <si>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</si>
  <si>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</si>
  <si>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</si>
  <si>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</si>
  <si>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</si>
  <si>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</si>
  <si>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</si>
  <si>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</si>
  <si>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</si>
  <si>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</si>
  <si>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</si>
  <si>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</si>
  <si>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</si>
  <si>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</si>
  <si>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</si>
  <si>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</si>
  <si>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</si>
  <si>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</si>
  <si>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</si>
  <si>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</si>
  <si>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</si>
  <si>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</si>
  <si>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</si>
  <si>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</si>
  <si>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</si>
  <si>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</si>
  <si>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</si>
  <si>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</si>
  <si>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</si>
  <si>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</si>
  <si>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</si>
  <si>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</si>
  <si>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</si>
  <si>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</si>
  <si>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</si>
  <si>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</si>
  <si>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</si>
  <si>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</si>
  <si>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</si>
  <si>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</si>
  <si>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</si>
  <si>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</si>
  <si>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</si>
  <si>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</si>
  <si>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</si>
  <si>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</si>
  <si>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</si>
  <si>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</si>
  <si>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</si>
  <si>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</si>
  <si>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</si>
  <si>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</si>
  <si>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</si>
  <si>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</si>
  <si>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</si>
  <si>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</si>
  <si>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</si>
  <si>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</si>
  <si>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</si>
  <si>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</si>
  <si>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</si>
  <si>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</si>
  <si>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</si>
  <si>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</si>
  <si>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</si>
  <si>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</si>
  <si>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</si>
  <si>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</si>
  <si>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</si>
  <si>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</si>
  <si>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</si>
  <si>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</si>
  <si>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</si>
  <si>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</si>
  <si>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</si>
  <si>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</si>
  <si>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</si>
  <si>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</si>
  <si>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</si>
  <si>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</si>
  <si>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</si>
  <si>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</si>
  <si>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</si>
  <si>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</si>
  <si>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</si>
  <si>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</si>
  <si>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</si>
  <si>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</si>
  <si>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</si>
  <si>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</si>
  <si>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</si>
  <si>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</si>
  <si>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</si>
  <si>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</si>
  <si>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</si>
  <si>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</si>
  <si>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</si>
  <si>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</si>
  <si>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</si>
  <si>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</si>
  <si>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</si>
  <si>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</si>
  <si>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</si>
  <si>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</si>
  <si>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</si>
  <si>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</si>
  <si>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</si>
  <si>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</si>
  <si>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</si>
  <si>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</si>
  <si>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</si>
  <si>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</si>
  <si>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</si>
  <si>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</si>
  <si>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</si>
  <si>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</si>
  <si>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</si>
  <si>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</si>
  <si>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</si>
  <si>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</si>
  <si>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</si>
  <si>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</si>
  <si>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</si>
  <si>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</si>
  <si>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</si>
  <si>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</si>
  <si>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</si>
  <si>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</si>
  <si>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</si>
  <si>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</si>
  <si>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</si>
  <si>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</si>
  <si>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</si>
  <si>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</si>
  <si>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</si>
  <si>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</si>
  <si>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</si>
  <si>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</si>
  <si>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</si>
  <si>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</si>
  <si>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</si>
  <si>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</si>
  <si>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</si>
  <si>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</si>
  <si>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</si>
  <si>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</si>
  <si>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</si>
  <si>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</si>
  <si>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</si>
  <si>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</si>
  <si>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</si>
  <si>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</si>
  <si>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</si>
  <si>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</si>
  <si>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</si>
  <si>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</si>
  <si>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</si>
  <si>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</si>
  <si>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</si>
  <si>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</si>
  <si>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</si>
  <si>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</si>
  <si>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</si>
  <si>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</si>
  <si>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</si>
  <si>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</si>
  <si>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</si>
  <si>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</si>
  <si>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</si>
  <si>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</si>
  <si>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</si>
  <si>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</si>
  <si>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</si>
  <si>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</si>
  <si>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</si>
  <si>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</si>
  <si>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</si>
  <si>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</si>
  <si>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</si>
  <si>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</si>
  <si>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</si>
  <si>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</si>
  <si>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</si>
  <si>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</si>
  <si>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</si>
  <si>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</si>
  <si>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</si>
  <si>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</si>
  <si>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</si>
  <si>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</si>
  <si>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</si>
  <si>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</si>
  <si>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</si>
  <si>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</si>
  <si>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</si>
  <si>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</si>
  <si>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</si>
  <si>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</si>
  <si>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</si>
  <si>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</si>
  <si>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</si>
  <si>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</si>
  <si>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</si>
  <si>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</si>
  <si>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</si>
  <si>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</si>
  <si>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</si>
  <si>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</si>
  <si>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</si>
  <si>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</si>
  <si>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</si>
  <si>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</si>
  <si>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</si>
  <si>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</si>
  <si>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</si>
  <si>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</si>
  <si>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</si>
  <si>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</si>
  <si>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</si>
  <si>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</si>
  <si>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</si>
  <si>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</si>
  <si>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</si>
  <si>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</si>
  <si>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</si>
  <si>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</si>
  <si>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</si>
  <si>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</si>
  <si>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</si>
  <si>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</si>
  <si>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</si>
  <si>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</si>
  <si>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</si>
  <si>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</si>
  <si>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</si>
  <si>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</si>
  <si>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</si>
  <si>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</si>
  <si>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</si>
  <si>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</si>
  <si>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</si>
  <si>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</si>
  <si>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</si>
  <si>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</si>
  <si>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</si>
  <si>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</si>
  <si>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</si>
  <si>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</si>
  <si>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</si>
  <si>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</si>
  <si>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</si>
  <si>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</si>
  <si>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</si>
  <si>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</si>
  <si>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</si>
  <si>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</si>
  <si>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</si>
  <si>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</si>
  <si>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</si>
  <si>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</si>
  <si>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</si>
  <si>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</si>
  <si>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</si>
  <si>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</si>
  <si>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</si>
  <si>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</si>
  <si>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</si>
  <si>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</si>
  <si>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</si>
  <si>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</si>
  <si>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</si>
  <si>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</si>
  <si>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</si>
  <si>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</si>
  <si>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</si>
  <si>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</si>
  <si>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</si>
  <si>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</si>
  <si>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</si>
  <si>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</si>
  <si>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</si>
  <si>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</si>
  <si>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</si>
  <si>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</si>
  <si>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</si>
  <si>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</si>
  <si>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</si>
  <si>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</si>
  <si>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</si>
  <si>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</si>
  <si>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</si>
  <si>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</si>
  <si>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</si>
  <si>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</si>
  <si>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</si>
  <si>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</si>
  <si>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</si>
  <si>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</si>
  <si>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</si>
  <si>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</si>
  <si>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</si>
  <si>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</si>
  <si>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</si>
  <si>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</si>
  <si>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</si>
  <si>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</si>
  <si>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</si>
  <si>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</si>
  <si>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</si>
  <si>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</si>
  <si>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</si>
  <si>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</si>
  <si>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</si>
  <si>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</si>
  <si>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</si>
  <si>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</si>
  <si>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</si>
  <si>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</si>
  <si>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</si>
  <si>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</si>
  <si>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</si>
  <si>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</si>
  <si>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</si>
  <si>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</si>
  <si>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</si>
  <si>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</si>
  <si>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</si>
  <si>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</si>
  <si>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</si>
  <si>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</si>
  <si>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</si>
  <si>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</si>
  <si>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</si>
  <si>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</si>
  <si>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</si>
  <si>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</si>
  <si>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</si>
  <si>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</si>
  <si>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</si>
  <si>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</si>
  <si>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</si>
  <si>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</si>
  <si>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</si>
  <si>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</si>
  <si>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</si>
  <si>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</si>
  <si>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</si>
  <si>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</si>
  <si>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</si>
  <si>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</si>
  <si>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</si>
  <si>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</si>
  <si>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</si>
  <si>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</si>
  <si>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</si>
  <si>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</si>
  <si>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</si>
  <si>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</si>
  <si>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</si>
  <si>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</si>
  <si>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</si>
  <si>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</si>
  <si>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</si>
  <si>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</si>
  <si>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</si>
  <si>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</si>
  <si>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</si>
  <si>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</si>
  <si>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</si>
  <si>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</si>
  <si>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</si>
  <si>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</si>
  <si>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</si>
  <si>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</si>
  <si>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</si>
  <si>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</si>
  <si>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</si>
  <si>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</si>
  <si>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</si>
  <si>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</si>
  <si>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</si>
  <si>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</si>
  <si>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</si>
  <si>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</si>
  <si>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</si>
  <si>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</si>
  <si>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</si>
  <si>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</si>
  <si>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</si>
  <si>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</si>
  <si>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</si>
  <si>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</si>
  <si>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</si>
  <si>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</si>
  <si>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</si>
  <si>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</si>
  <si>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</si>
  <si>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</si>
  <si>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</si>
  <si>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</si>
  <si>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</si>
  <si>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</si>
  <si>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</si>
  <si>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</si>
  <si>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</si>
  <si>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</si>
  <si>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</si>
  <si>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</si>
  <si>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</si>
  <si>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</si>
  <si>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</si>
  <si>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</si>
  <si>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</si>
  <si>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</si>
  <si>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</si>
  <si>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</si>
  <si>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</si>
  <si>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</si>
  <si>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</si>
  <si>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</si>
  <si>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</si>
  <si>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</si>
  <si>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</si>
  <si>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</si>
  <si>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</si>
  <si>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</si>
  <si>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</si>
  <si>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</si>
  <si>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</si>
  <si>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</si>
  <si>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</si>
  <si>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</si>
  <si>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</si>
  <si>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</si>
  <si>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</si>
  <si>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</si>
  <si>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</si>
  <si>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</si>
  <si>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</si>
  <si>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</si>
  <si>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</si>
  <si>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</si>
  <si>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</si>
  <si>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</si>
  <si>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</si>
  <si>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</si>
  <si>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</si>
  <si>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</si>
  <si>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</si>
  <si>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</si>
  <si>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</si>
  <si>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</si>
  <si>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</si>
  <si>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</si>
  <si>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</si>
  <si>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</si>
  <si>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</si>
  <si>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</si>
  <si>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</si>
  <si>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</si>
  <si>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</si>
  <si>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</si>
  <si>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</si>
  <si>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</si>
  <si>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</si>
  <si>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</si>
  <si>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</si>
  <si>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</si>
  <si>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</si>
  <si>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</si>
  <si>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</si>
  <si>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</si>
  <si>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</si>
  <si>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</si>
  <si>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</si>
  <si>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</si>
  <si>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</si>
  <si>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</si>
  <si>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</si>
  <si>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</si>
  <si>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</si>
  <si>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</si>
  <si>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</si>
  <si>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</si>
  <si>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</si>
  <si>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</si>
  <si>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</si>
  <si>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</si>
  <si>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</si>
  <si>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</si>
  <si>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</si>
  <si>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</si>
  <si>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</si>
  <si>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</si>
  <si>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</si>
  <si>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</si>
  <si>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</si>
  <si>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</si>
  <si>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</si>
  <si>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</si>
  <si>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</si>
  <si>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</si>
  <si>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</si>
  <si>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</si>
  <si>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</si>
  <si>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</si>
  <si>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</si>
  <si>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</si>
  <si>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</si>
  <si>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</si>
  <si>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</si>
  <si>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</si>
  <si>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</si>
  <si>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</si>
  <si>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</si>
  <si>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</si>
  <si>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</si>
  <si>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</si>
  <si>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</si>
  <si>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</si>
  <si>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</si>
  <si>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</si>
  <si>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</si>
  <si>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</si>
  <si>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</si>
  <si>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</si>
  <si>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</si>
  <si>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</si>
  <si>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</si>
  <si>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</si>
  <si>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</si>
  <si>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</si>
  <si>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</si>
  <si>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</si>
  <si>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</si>
  <si>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</si>
  <si>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</si>
  <si>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</si>
  <si>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</si>
  <si>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</si>
  <si>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</si>
  <si>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</si>
  <si>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</si>
  <si>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</si>
  <si>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</si>
  <si>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</si>
  <si>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</si>
  <si>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</si>
  <si>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</si>
  <si>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</si>
  <si>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</si>
  <si>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</si>
  <si>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</si>
  <si>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</si>
  <si>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</si>
  <si>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</si>
  <si>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</si>
  <si>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</si>
  <si>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</si>
  <si>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</si>
  <si>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</si>
  <si>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</si>
  <si>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</si>
  <si>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</si>
  <si>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</si>
  <si>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</si>
  <si>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</si>
  <si>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</si>
  <si>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</si>
  <si>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</si>
  <si>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</si>
  <si>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</si>
  <si>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</si>
  <si>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</si>
  <si>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</si>
  <si>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</si>
  <si>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</si>
  <si>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</si>
  <si>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</si>
  <si>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</si>
  <si>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</si>
  <si>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</si>
  <si>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</si>
  <si>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</si>
  <si>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</si>
  <si>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</si>
  <si>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</si>
  <si>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</si>
  <si>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</si>
  <si>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</si>
  <si>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</si>
  <si>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</si>
  <si>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</si>
  <si>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</si>
  <si>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</si>
  <si>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</si>
  <si>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</si>
  <si>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</si>
  <si>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</si>
  <si>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</si>
  <si>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</si>
  <si>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</si>
  <si>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</si>
  <si>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</si>
  <si>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</si>
  <si>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</si>
  <si>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</si>
  <si>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</si>
  <si>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</si>
  <si>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</si>
  <si>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</si>
  <si>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</si>
  <si>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</si>
  <si>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</si>
  <si>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</si>
  <si>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</si>
  <si>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</si>
  <si>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</si>
  <si>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</si>
  <si>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</si>
  <si>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</si>
  <si>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</si>
  <si>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</si>
  <si>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</si>
  <si>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</si>
  <si>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</si>
  <si>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</si>
  <si>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</si>
  <si>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</si>
  <si>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</si>
  <si>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</si>
  <si>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</si>
  <si>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</si>
  <si>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</si>
  <si>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</si>
  <si>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</si>
  <si>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</si>
  <si>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</si>
  <si>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</si>
  <si>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</si>
  <si>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</si>
  <si>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</si>
  <si>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</si>
  <si>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</si>
  <si>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</si>
  <si>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</si>
  <si>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</si>
  <si>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</si>
  <si>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</si>
  <si>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</si>
  <si>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</si>
  <si>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</si>
  <si>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</si>
  <si>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</si>
  <si>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</si>
  <si>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</si>
  <si>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</si>
  <si>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</si>
  <si>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</si>
  <si>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</si>
  <si>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</si>
  <si>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</si>
  <si>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</si>
  <si>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</si>
  <si>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</si>
  <si>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</si>
  <si>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</si>
  <si>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</si>
  <si>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</si>
  <si>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</si>
  <si>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</si>
  <si>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</si>
  <si>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</si>
  <si>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</si>
  <si>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</si>
  <si>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</si>
  <si>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</si>
  <si>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</si>
  <si>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</si>
  <si>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</si>
  <si>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</si>
  <si>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</si>
  <si>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</si>
  <si>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</si>
  <si>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</si>
  <si>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</si>
  <si>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</si>
  <si>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</si>
  <si>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</si>
  <si>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</si>
  <si>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</si>
  <si>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</si>
  <si>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</si>
  <si>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</si>
  <si>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</si>
  <si>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</si>
  <si>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</si>
  <si>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</si>
  <si>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</si>
  <si>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</si>
  <si>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</si>
  <si>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</si>
  <si>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</si>
  <si>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</si>
  <si>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</si>
  <si>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</si>
  <si>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</si>
  <si>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</si>
  <si>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</si>
  <si>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</si>
  <si>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</si>
  <si>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</si>
  <si>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</si>
  <si>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</si>
  <si>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</si>
  <si>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</si>
  <si>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</si>
  <si>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</si>
  <si>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</si>
  <si>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</si>
  <si>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</si>
  <si>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</si>
  <si>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</si>
  <si>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</si>
  <si>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</si>
  <si>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</si>
  <si>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</si>
  <si>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</si>
  <si>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</si>
  <si>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</si>
  <si>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</si>
  <si>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</si>
  <si>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</si>
  <si>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</si>
  <si>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</si>
  <si>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</si>
  <si>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</si>
  <si>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</si>
  <si>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</si>
  <si>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</si>
  <si>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</si>
  <si>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</si>
  <si>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</si>
  <si>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</si>
  <si>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</si>
  <si>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</si>
  <si>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</si>
  <si>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</si>
  <si>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</si>
  <si>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</si>
  <si>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</si>
  <si>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</si>
  <si>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</si>
  <si>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</si>
  <si>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</si>
  <si>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</si>
  <si>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</si>
  <si>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</si>
  <si>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</si>
  <si>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</si>
  <si>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</si>
  <si>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</si>
  <si>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</si>
  <si>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</si>
  <si>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</si>
  <si>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</si>
  <si>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</si>
  <si>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</si>
  <si>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</si>
  <si>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</si>
  <si>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</si>
  <si>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</si>
  <si>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</si>
  <si>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</si>
  <si>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</si>
  <si>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</si>
  <si>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</si>
  <si>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</si>
  <si>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</si>
  <si>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</si>
  <si>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</si>
  <si>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</si>
  <si>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</si>
  <si>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</si>
  <si>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</si>
  <si>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</si>
  <si>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</si>
  <si>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</si>
  <si>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</si>
  <si>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</si>
  <si>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</si>
  <si>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</si>
  <si>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</si>
  <si>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</si>
  <si>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</si>
  <si>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</si>
  <si>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</si>
  <si>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</si>
  <si>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</si>
  <si>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</si>
  <si>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</si>
  <si>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</si>
  <si>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</si>
  <si>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</si>
  <si>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</si>
  <si>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</si>
  <si>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SEG - SXG</t>
  </si>
  <si>
    <t>AXF - SXG</t>
  </si>
  <si>
    <t>AXF - SXB</t>
  </si>
  <si>
    <t>FCQ - FSU</t>
  </si>
  <si>
    <t>SXK - FCB</t>
  </si>
  <si>
    <t>SXM - FXN</t>
  </si>
  <si>
    <t>SXF - FXN</t>
  </si>
  <si>
    <t>SEG - FXN</t>
  </si>
  <si>
    <t>SXM - SXG</t>
  </si>
  <si>
    <t>SXF - SXG</t>
  </si>
  <si>
    <t>SXM - SXB</t>
  </si>
  <si>
    <t>SXF - SXB</t>
  </si>
  <si>
    <t>SEG - SXB</t>
  </si>
  <si>
    <t>FCQ - FWP</t>
  </si>
  <si>
    <t>SXW - FMF</t>
  </si>
  <si>
    <t>AXF - SXK</t>
  </si>
  <si>
    <t>SXY - FVM</t>
  </si>
  <si>
    <t>SXR - FRW</t>
  </si>
  <si>
    <t>SXM - FZB</t>
  </si>
  <si>
    <t>SXF - FZB</t>
  </si>
  <si>
    <t>SEG - FZB</t>
  </si>
  <si>
    <t>SXM - SXK</t>
  </si>
  <si>
    <t>SXF - SXK</t>
  </si>
  <si>
    <t>SEG - SXK</t>
  </si>
  <si>
    <t>FRY - FTD</t>
  </si>
  <si>
    <t>SXB - FCB</t>
  </si>
  <si>
    <t>SCG - SXG</t>
  </si>
  <si>
    <t>SCF - SXG</t>
  </si>
  <si>
    <t>SCG - SXB</t>
  </si>
  <si>
    <t>FVE - FVM</t>
  </si>
  <si>
    <t>FBO - FNS</t>
  </si>
  <si>
    <t>SXG - FNB</t>
  </si>
  <si>
    <t>SXF - FBO</t>
  </si>
  <si>
    <t>SCF - FXN</t>
  </si>
  <si>
    <t>SCG - SXK</t>
  </si>
  <si>
    <t>SCF - SXB</t>
  </si>
  <si>
    <t>FSU - FWP</t>
  </si>
  <si>
    <t>FMO - FSU</t>
  </si>
  <si>
    <t>FBO - FTD</t>
  </si>
  <si>
    <t>SXD - FVM</t>
  </si>
  <si>
    <t>SEG - FBO</t>
  </si>
  <si>
    <t>SCG - FZB</t>
  </si>
  <si>
    <t>SCG - FXN</t>
  </si>
  <si>
    <t>FNB - FTD</t>
  </si>
  <si>
    <t>FCB - FTD</t>
  </si>
  <si>
    <t>SXM - FBO</t>
  </si>
  <si>
    <t>SCF - FZB</t>
  </si>
  <si>
    <t>SCF - SXK</t>
  </si>
  <si>
    <t>FCQ - FMO</t>
  </si>
  <si>
    <t>FCB - FRY</t>
  </si>
  <si>
    <t>FBO - FCB</t>
  </si>
  <si>
    <t>SXM - FTD</t>
  </si>
  <si>
    <t>SXF - FTD</t>
  </si>
  <si>
    <t>SXW - FLF</t>
  </si>
  <si>
    <t>SXT - FIR</t>
  </si>
  <si>
    <t>SXD - FPP</t>
  </si>
  <si>
    <t>FCB - FNB</t>
  </si>
  <si>
    <t>SXK - FNB</t>
  </si>
  <si>
    <t>SCF - FBO</t>
  </si>
  <si>
    <t>SCG - FBO</t>
  </si>
  <si>
    <t>FSU - FVM</t>
  </si>
  <si>
    <t>SXT - FTC</t>
  </si>
  <si>
    <t>SXF - FRY</t>
  </si>
  <si>
    <t>FMO - FWP</t>
  </si>
  <si>
    <t>SXD - FMO</t>
  </si>
  <si>
    <t>FEB - FRP</t>
  </si>
  <si>
    <t>FBO - FRY</t>
  </si>
  <si>
    <t>SXM - FRY</t>
  </si>
  <si>
    <t>SEG - FRY</t>
  </si>
  <si>
    <t>SXW - FPW</t>
  </si>
  <si>
    <t>SXB - FMF</t>
  </si>
  <si>
    <t>SXW - FIA</t>
  </si>
  <si>
    <t>SXU - FFS</t>
  </si>
  <si>
    <t>FOU - FWP</t>
  </si>
  <si>
    <t>FAX - FOU</t>
  </si>
  <si>
    <t>FNS - FTD</t>
  </si>
  <si>
    <t>SCF - FTD</t>
  </si>
  <si>
    <t>SXB - FNB</t>
  </si>
  <si>
    <t>SXG - FMF</t>
  </si>
  <si>
    <t>SXG - FGN</t>
  </si>
  <si>
    <t>SCF - FCB</t>
  </si>
  <si>
    <t>SXF - FCB</t>
  </si>
  <si>
    <t>SEG - FCB</t>
  </si>
  <si>
    <t>SEG - FNS</t>
  </si>
  <si>
    <t>AXF - SXR</t>
  </si>
  <si>
    <t>AXF - SXH</t>
  </si>
  <si>
    <t>SCG - FRY</t>
  </si>
  <si>
    <t>SXH - FOP</t>
  </si>
  <si>
    <t>SEG - FMF</t>
  </si>
  <si>
    <t>SXY - FMO</t>
  </si>
  <si>
    <t>SXB - FGN</t>
  </si>
  <si>
    <t>SXU - FMA</t>
  </si>
  <si>
    <t>SEG - SXR</t>
  </si>
  <si>
    <t>FEB - FPP</t>
  </si>
  <si>
    <t>FCQ - FVM</t>
  </si>
  <si>
    <t>FNS - FCB</t>
  </si>
  <si>
    <t>SCF - FRY</t>
  </si>
  <si>
    <t>SXM - FMF</t>
  </si>
  <si>
    <t>SCF - FGN</t>
  </si>
  <si>
    <t>SXU - FUE</t>
  </si>
  <si>
    <t>SCG - FCB</t>
  </si>
  <si>
    <t>SXM - FCB</t>
  </si>
  <si>
    <t>SCF - FNB</t>
  </si>
  <si>
    <t>SXF - FNB</t>
  </si>
  <si>
    <t>SXF - FMF</t>
  </si>
  <si>
    <t>SXD - FKY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</si>
  <si>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</si>
  <si>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</si>
  <si>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</si>
  <si>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</si>
  <si>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</si>
  <si>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</si>
  <si>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</si>
  <si>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SCG - FGN</t>
  </si>
  <si>
    <t>SEG - SXW</t>
  </si>
  <si>
    <t>FMO - FVM</t>
  </si>
  <si>
    <t>FVE - FMO</t>
  </si>
  <si>
    <t>FNS - FRY</t>
  </si>
  <si>
    <t>SXM - FNB</t>
  </si>
  <si>
    <t>SCF - FMF</t>
  </si>
  <si>
    <t>SXU - FTL</t>
  </si>
  <si>
    <t>FVM - FWP</t>
  </si>
  <si>
    <t>SXF - FTK</t>
  </si>
  <si>
    <t>FPP - FRP</t>
  </si>
  <si>
    <t>SEG - FTK</t>
  </si>
  <si>
    <t>SXM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</si>
  <si>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</si>
  <si>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</si>
  <si>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</si>
  <si>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</si>
  <si>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</si>
  <si>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</si>
  <si>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</si>
  <si>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</si>
  <si>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</si>
  <si>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</si>
  <si>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</si>
  <si>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</si>
  <si>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</si>
  <si>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</si>
  <si>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</si>
  <si>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</si>
  <si>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</si>
  <si>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</si>
  <si>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</si>
  <si>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</si>
  <si>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</si>
  <si>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</si>
  <si>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</si>
  <si>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</si>
  <si>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</si>
  <si>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</si>
  <si>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</si>
  <si>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</si>
  <si>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</si>
  <si>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</si>
  <si>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</si>
  <si>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</si>
  <si>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</si>
  <si>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</si>
  <si>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</si>
  <si>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</si>
  <si>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</si>
  <si>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</si>
  <si>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</si>
  <si>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</si>
  <si>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</si>
  <si>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</si>
  <si>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</si>
  <si>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</si>
  <si>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</si>
  <si>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</si>
  <si>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</si>
  <si>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10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</si>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</sst>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2" fillId="4" borderId="25" xfId="6" applyFont="1" applyFill="1" applyBorder="1" applyAlignment="1">
      <alignment horizontal="center" vertical="center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8" fillId="0" borderId="5" xfId="3" applyBorder="1" applyAlignment="1">
      <alignment horizontal="center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235" zoomScaleNormal="60" zoomScaleSheetLayoutView="100" workbookViewId="0">
      <selection activeCell="C240" sqref="C240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10,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9.0267670752058507E-2</v>
      </c>
      <c r="D5" s="40">
        <v>9.009159976731132E-2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0.17457080264473041</v>
      </c>
      <c r="D6" s="45">
        <v>0.17532881711004014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0.12561918880563952</v>
      </c>
      <c r="D7" s="50">
        <v>0.12560513915077559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0.1563949208576676</v>
      </c>
      <c r="D8" s="50">
        <v>0.15655500826192348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0.15028564485958956</v>
      </c>
      <c r="D9" s="50">
        <v>0.15024265007213411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0.25445130234207003</v>
      </c>
      <c r="D10" s="50">
        <v>0.25439900982749825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6.0920495378301534E-2</v>
      </c>
      <c r="D11" s="50">
        <v>6.0772485295810079E-2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0.14914520750874344</v>
      </c>
      <c r="D12" s="50">
        <v>0.14868473024194523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9.1597417250389571E-2</v>
      </c>
      <c r="D13" s="50">
        <v>9.1341911448839574E-2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0.15849879655038479</v>
      </c>
      <c r="D14" s="50">
        <v>0.15881350140516065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0.17687274287751623</v>
      </c>
      <c r="D15" s="50">
        <v>0.17621118435017516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0.21813690385010809</v>
      </c>
      <c r="D16" s="50">
        <v>0.21800586593475588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0.11460155873192043</v>
      </c>
      <c r="D17" s="50">
        <v>0.11422566667506316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0.19608503189582971</v>
      </c>
      <c r="D18" s="50">
        <v>0.19624464042789858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5.8182202624875917E-2</v>
      </c>
      <c r="D19" s="50">
        <v>5.8199997749352764E-2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0.12407061851051684</v>
      </c>
      <c r="D20" s="50">
        <v>0.1240653327977338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6.7503516511032854E-2</v>
      </c>
      <c r="D21" s="50">
        <v>6.7491673462517596E-2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0.14363198834026589</v>
      </c>
      <c r="D22" s="50">
        <v>0.14330421705663679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0.21054062201442736</v>
      </c>
      <c r="D23" s="50">
        <v>0.20967364153864188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0.11207224999233996</v>
      </c>
      <c r="D24" s="50">
        <v>0.11176358095588851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0.123598615389726</v>
      </c>
      <c r="D25" s="50">
        <v>0.12344068584786567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0.1084343636499899</v>
      </c>
      <c r="D26" s="50">
        <v>0.1085169583923714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0.13653305508393124</v>
      </c>
      <c r="D27" s="50">
        <v>0.13614616366303814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0.18201286148797713</v>
      </c>
      <c r="D28" s="50">
        <v>0.18181186217014716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0.2329977825103566</v>
      </c>
      <c r="D29" s="50">
        <v>0.23508560518863875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0.11743841794280813</v>
      </c>
      <c r="D30" s="50">
        <v>0.11704073899064923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0.21020438348466769</v>
      </c>
      <c r="D31" s="50">
        <v>0.20956213591717782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8.2891527398202658E-2</v>
      </c>
      <c r="D32" s="50">
        <v>8.2775242219819925E-2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0.18325167448971594</v>
      </c>
      <c r="D33" s="50">
        <v>0.18392972696451407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0.11382308642442342</v>
      </c>
      <c r="D34" s="50">
        <v>0.11363522614614641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0.15978031955352934</v>
      </c>
      <c r="D35" s="50">
        <v>0.15951537478614222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0.11749380384079743</v>
      </c>
      <c r="D36" s="50">
        <v>0.11727986448819197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0.121446937995079</v>
      </c>
      <c r="D37" s="50">
        <v>0.12227993531595294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0.29147741685737955</v>
      </c>
      <c r="D38" s="50">
        <v>0.2907061550945429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0.11007802950624615</v>
      </c>
      <c r="D39" s="50">
        <v>0.11032102856611462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0.18639956504207511</v>
      </c>
      <c r="D40" s="50">
        <v>0.1856835880881863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0.1584066973222264</v>
      </c>
      <c r="D41" s="50">
        <v>0.15836808058540827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6.9817509696168151E-2</v>
      </c>
      <c r="D42" s="50">
        <v>6.9627033477412059E-2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0.11039117560039087</v>
      </c>
      <c r="D43" s="50">
        <v>0.11009000625470801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0.11516073569980803</v>
      </c>
      <c r="D44" s="50">
        <v>0.1146985024974492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6.9018575188336651E-2</v>
      </c>
      <c r="D45" s="50">
        <v>6.9005107981906552E-2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7.5740903323778044E-2</v>
      </c>
      <c r="D46" s="50">
        <v>7.5598597780123927E-2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0.11394218675001568</v>
      </c>
      <c r="D47" s="50">
        <v>0.11369412247364856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0.16206031962882295</v>
      </c>
      <c r="D48" s="50">
        <v>0.16202595212707097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7.2762598551912333E-2</v>
      </c>
      <c r="D49" s="50">
        <v>7.2741882219562862E-2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0.13277983458328224</v>
      </c>
      <c r="D50" s="50">
        <v>0.13276629207096735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0.24362912977882484</v>
      </c>
      <c r="D51" s="50">
        <v>0.24274748590062278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9.734994837777676E-2</v>
      </c>
      <c r="D52" s="50">
        <v>9.708059338123301E-2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7.4053506044195652E-2</v>
      </c>
      <c r="D53" s="50">
        <v>7.4691741840829218E-2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0.11708887391035198</v>
      </c>
      <c r="D54" s="50">
        <v>0.11809801331115902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9.2643180331769381E-2</v>
      </c>
      <c r="D55" s="50">
        <v>9.2850696566583332E-2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6.5711643829784505E-2</v>
      </c>
      <c r="D56" s="50">
        <v>6.5975406167077311E-2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0.10389923164793442</v>
      </c>
      <c r="D57" s="50">
        <v>0.10431627652134184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5.8720239153899373E-2</v>
      </c>
      <c r="D58" s="50">
        <v>5.9230939049257247E-2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0.20693902777390988</v>
      </c>
      <c r="D59" s="50">
        <v>0.20683818884377375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0.21046458895897047</v>
      </c>
      <c r="D60" s="50">
        <v>0.21047922375083422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0.20798798037234964</v>
      </c>
      <c r="D61" s="58">
        <v>0.20796127822540481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0.16961124411005096</v>
      </c>
      <c r="D62" s="58">
        <v>0.16954319577625793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0.19661557300702065</v>
      </c>
      <c r="D63" s="58">
        <v>0.19665202360272527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0.12303199598058298</v>
      </c>
      <c r="D64" s="58">
        <v>0.12287391767036164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0.10398633571742077</v>
      </c>
      <c r="D65" s="58">
        <v>0.10375384167658203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6.4885795730693377E-2</v>
      </c>
      <c r="D66" s="58">
        <v>6.5162758235770099E-2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0.11141787963680724</v>
      </c>
      <c r="D67" s="50">
        <v>0.11243682871453761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6.9227647895720029E-2</v>
      </c>
      <c r="D68" s="50">
        <v>6.9024392644068622E-2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7.6608473138961936E-2</v>
      </c>
      <c r="D69" s="50">
        <v>7.7035560492625152E-2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0.15099232918440175</v>
      </c>
      <c r="D70" s="50">
        <v>0.15039846300145848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0.13191732181552596</v>
      </c>
      <c r="D71" s="50">
        <v>0.13189001387294488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0.11106267543692726</v>
      </c>
      <c r="D72" s="50">
        <v>0.110732014921664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0.11505949619429411</v>
      </c>
      <c r="D73" s="50">
        <v>0.11504073214880516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0.22855238143772946</v>
      </c>
      <c r="D74" s="50">
        <v>0.22859603174186718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0.10575746422721562</v>
      </c>
      <c r="D75" s="50">
        <v>0.1057706507166134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0.11914175700214413</v>
      </c>
      <c r="D76" s="50">
        <v>0.11906996343581754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6.0234158784526988E-2</v>
      </c>
      <c r="D77" s="50">
        <v>6.0099539453075931E-2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0.17751883608542335</v>
      </c>
      <c r="D78" s="50">
        <v>0.17716092859089408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0.15823257970587484</v>
      </c>
      <c r="D79" s="50">
        <v>0.15843642944332945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0.13133453689759605</v>
      </c>
      <c r="D80" s="50">
        <v>0.13103900434124874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0.20759859515249657</v>
      </c>
      <c r="D81" s="50">
        <v>0.20735436770725135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7.7685750594769509E-2</v>
      </c>
      <c r="D82" s="50">
        <v>7.7962209721863365E-2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0.122831956809626</v>
      </c>
      <c r="D83" s="50">
        <v>0.12326907707040527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0.11960067391058125</v>
      </c>
      <c r="D84" s="50">
        <v>0.11947768592709844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4.9517404192049662E-2</v>
      </c>
      <c r="D85" s="50">
        <v>4.9602190787253198E-2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0.22771384732533531</v>
      </c>
      <c r="D86" s="50">
        <v>0.22818133448192679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0.12283504828191871</v>
      </c>
      <c r="D87" s="50">
        <v>0.12391213028618704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6.564507140187345E-2</v>
      </c>
      <c r="D88" s="50">
        <v>6.5430597313371003E-2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6.1968821707758595E-2</v>
      </c>
      <c r="D89" s="50">
        <v>6.1822823996172699E-2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7.5486977092752816E-2</v>
      </c>
      <c r="D90" s="50">
        <v>7.5289406889649801E-2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0.11935539064702722</v>
      </c>
      <c r="D91" s="50">
        <v>0.11904300472723341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9.5629732989569935E-2</v>
      </c>
      <c r="D92" s="50">
        <v>9.5674816711819516E-2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0.16333306739571335</v>
      </c>
      <c r="D93" s="50">
        <v>0.16330349397121557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5.8073330419600902E-2</v>
      </c>
      <c r="D94" s="50">
        <v>5.7949693079205035E-2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0.22338851563496734</v>
      </c>
      <c r="D95" s="50">
        <v>0.22307948433734109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9.6240076164906901E-2</v>
      </c>
      <c r="D96" s="50">
        <v>9.6006032494147256E-2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0.19281049216479537</v>
      </c>
      <c r="D97" s="50">
        <v>0.19237316279475042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6.9937238148780709E-2</v>
      </c>
      <c r="D98" s="50">
        <v>6.9816219121265802E-2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5.8982447555161875E-2</v>
      </c>
      <c r="D99" s="50">
        <v>5.912275641428906E-2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0.14802581249352001</v>
      </c>
      <c r="D100" s="50">
        <v>0.14984098404764151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0.19623425385907639</v>
      </c>
      <c r="D101" s="50">
        <v>0.19614017665896977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0.18955561329293541</v>
      </c>
      <c r="D102" s="50">
        <v>0.18899798505279666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0.11219613611994277</v>
      </c>
      <c r="D103" s="50">
        <v>0.11205459656432579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8.8489503912985087E-2</v>
      </c>
      <c r="D104" s="50">
        <v>8.8246583968718359E-2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0.18531013989944728</v>
      </c>
      <c r="D105" s="50">
        <v>0.18528347845753981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0.16795033923133082</v>
      </c>
      <c r="D106" s="50">
        <v>0.16765720641616771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7.7772990244477785E-2</v>
      </c>
      <c r="D107" s="50">
        <v>7.7723765235858722E-2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0.24670607073945727</v>
      </c>
      <c r="D108" s="50">
        <v>0.24619450233995088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0.23365380229607358</v>
      </c>
      <c r="D109" s="50">
        <v>0.2381781568743129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7.4387180817934856E-2</v>
      </c>
      <c r="D110" s="50">
        <v>7.4106729411867175E-2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0.15277697787043393</v>
      </c>
      <c r="D111" s="50">
        <v>0.15254376816650161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0.16124332166026617</v>
      </c>
      <c r="D112" s="50">
        <v>0.16235009200666572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0.11542011163077535</v>
      </c>
      <c r="D113" s="50">
        <v>0.11506865600473695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0.28152885787225918</v>
      </c>
      <c r="D114" s="50">
        <v>0.28150344289289636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0.20817898967922943</v>
      </c>
      <c r="D115" s="50">
        <v>0.20809367064519371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0.21445418205102434</v>
      </c>
      <c r="D116" s="50">
        <v>0.214263139870359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0.16452776455857193</v>
      </c>
      <c r="D117" s="50">
        <v>0.16531026824189857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0.10108292461277932</v>
      </c>
      <c r="D118" s="50">
        <v>0.10093542950562322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0.30870686376443207</v>
      </c>
      <c r="D119" s="50">
        <v>0.3078593472486556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0.16176760851340388</v>
      </c>
      <c r="D120" s="50">
        <v>0.1632244581459919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0.17855903066432263</v>
      </c>
      <c r="D121" s="50">
        <v>0.18040882207479267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0.27911407991633169</v>
      </c>
      <c r="D122" s="50">
        <v>0.27906953769792026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0.27550932887195739</v>
      </c>
      <c r="D123" s="50">
        <v>0.27550787095455687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5.1485347941169504E-2</v>
      </c>
      <c r="D124" s="50">
        <v>5.1442476174552533E-2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6.7205400217628247E-2</v>
      </c>
      <c r="D125" s="50">
        <v>6.7205928407818777E-2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5.8415832309328217E-2</v>
      </c>
      <c r="D126" s="50">
        <v>5.8233364447257532E-2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9.2363540755965423E-2</v>
      </c>
      <c r="D127" s="50">
        <v>9.2075033734003026E-2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9.1888340703198068E-2</v>
      </c>
      <c r="D128" s="50">
        <v>9.1882302569923593E-2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0.21828299854723204</v>
      </c>
      <c r="D129" s="50">
        <v>0.21820366068824151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0.21218739386596891</v>
      </c>
      <c r="D130" s="50">
        <v>0.21241474762515297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0.2462582461409199</v>
      </c>
      <c r="D131" s="50">
        <v>0.24592105980434711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0.24741993902954901</v>
      </c>
      <c r="D132" s="50">
        <v>0.2471277989840977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0.24745829952204129</v>
      </c>
      <c r="D133" s="50">
        <v>0.2471289702865557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0.24550206726628226</v>
      </c>
      <c r="D134" s="50">
        <v>0.24512821987911151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0.12778979955062067</v>
      </c>
      <c r="D135" s="50">
        <v>0.12744353149091858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5.4928638044208944E-2</v>
      </c>
      <c r="D136" s="50">
        <v>5.4771308409493721E-2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0.17432614633764509</v>
      </c>
      <c r="D137" s="50">
        <v>0.17433195350061478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0.17431684708608955</v>
      </c>
      <c r="D138" s="50">
        <v>0.17432126433302347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0.18446182631836278</v>
      </c>
      <c r="D139" s="50">
        <v>0.18394301736029994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0.12632482300502235</v>
      </c>
      <c r="D140" s="50">
        <v>0.12651142709913349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9.0448830168951666E-2</v>
      </c>
      <c r="D141" s="50">
        <v>9.0415155114703868E-2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8.4740574600303625E-2</v>
      </c>
      <c r="D142" s="50">
        <v>8.4312504831974638E-2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5.4528797756248262E-2</v>
      </c>
      <c r="D143" s="50">
        <v>5.4383278523219558E-2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0.11360728835657806</v>
      </c>
      <c r="D144" s="50">
        <v>0.11324137238100238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0.21187444421068355</v>
      </c>
      <c r="D145" s="50">
        <v>0.2118433856433164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0.2665533633441845</v>
      </c>
      <c r="D146" s="50">
        <v>0.26744119470908545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0.26562015619758284</v>
      </c>
      <c r="D147" s="50">
        <v>0.26663166406346206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9.0142111660512059E-2</v>
      </c>
      <c r="D148" s="50">
        <v>9.0519042957923124E-2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0.10585376064607767</v>
      </c>
      <c r="D149" s="50">
        <v>0.10576441589871269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9.3057461123981375E-2</v>
      </c>
      <c r="D150" s="50">
        <v>9.3001249069762787E-2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0.16630748645400667</v>
      </c>
      <c r="D151" s="50">
        <v>0.1661998338282199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0.506657786555474</v>
      </c>
      <c r="D152" s="50">
        <v>0.5054599599498637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0.3136813522740734</v>
      </c>
      <c r="D153" s="50">
        <v>0.31367282197662805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0.24022297432075571</v>
      </c>
      <c r="D154" s="50">
        <v>0.24081748254800481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0.10010758929508147</v>
      </c>
      <c r="D155" s="50">
        <v>9.9935210533395061E-2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0.14405195144595084</v>
      </c>
      <c r="D156" s="50">
        <v>0.14404127554433704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0.21366153016011524</v>
      </c>
      <c r="D157" s="50">
        <v>0.21309481302308603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8.8116378121397859E-2</v>
      </c>
      <c r="D158" s="50">
        <v>8.8076404899809974E-2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0.23677977527356647</v>
      </c>
      <c r="D159" s="50">
        <v>0.23565224141061439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7.7030768075610601E-2</v>
      </c>
      <c r="D160" s="50">
        <v>7.7197670680024477E-2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5.1082885184047744E-2</v>
      </c>
      <c r="D161" s="50">
        <v>5.118849660620943E-2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0.20803842708963088</v>
      </c>
      <c r="D162" s="50">
        <v>0.2082438932722086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5.942910396224739E-2</v>
      </c>
      <c r="D163" s="50">
        <v>5.9927942820003827E-2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0.11986589904319234</v>
      </c>
      <c r="D164" s="50">
        <v>0.11985442185297596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0.33780622080401052</v>
      </c>
      <c r="D165" s="50">
        <v>0.33783333428172957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0.336687698840897</v>
      </c>
      <c r="D166" s="50">
        <v>0.33671579584438283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0.26047287938811131</v>
      </c>
      <c r="D167" s="50">
        <v>0.26038667004179877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3.4171252357871509E-2</v>
      </c>
      <c r="D168" s="50">
        <v>3.4151680473399552E-2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0.19002641199168357</v>
      </c>
      <c r="D169" s="50">
        <v>0.18907527215583894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0.11004767060116862</v>
      </c>
      <c r="D170" s="50">
        <v>0.11003338430784484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0.34596103368687381</v>
      </c>
      <c r="D171" s="50">
        <v>0.34698129494758079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0.13795240416555499</v>
      </c>
      <c r="D172" s="50">
        <v>0.1397302539585174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7.2242761997904067E-2</v>
      </c>
      <c r="D173" s="50">
        <v>7.2012059576247886E-2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5.18909579131865E-2</v>
      </c>
      <c r="D174" s="50">
        <v>5.1923418381521848E-2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8.1575369769461642E-2</v>
      </c>
      <c r="D175" s="50">
        <v>8.1329898818892743E-2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7.2839738367299511E-2</v>
      </c>
      <c r="D176" s="50">
        <v>7.2615438967659401E-2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0.15324534222636496</v>
      </c>
      <c r="D177" s="58">
        <v>0.15348863851071784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8.0220918696016427E-2</v>
      </c>
      <c r="D178" s="50">
        <v>7.9986865273205685E-2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0.18774252396212021</v>
      </c>
      <c r="D179" s="50">
        <v>0.18825382301131158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9.4765388800885753E-2</v>
      </c>
      <c r="D180" s="50">
        <v>9.5851794473832352E-2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0.22935952634272033</v>
      </c>
      <c r="D181" s="50">
        <v>0.22947728236626583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0.21103965758768903</v>
      </c>
      <c r="D182" s="50">
        <v>0.21049600554556827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0.17580340292190177</v>
      </c>
      <c r="D183" s="50">
        <v>0.17592776793625967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0.33688526374587735</v>
      </c>
      <c r="D184" s="50">
        <v>0.33692408148882858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7.6643727852325941E-2</v>
      </c>
      <c r="D185" s="50">
        <v>7.7424487661481134E-2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7.3917405377311687E-2</v>
      </c>
      <c r="D186" s="50">
        <v>7.3653514546711402E-2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0.19079375902259849</v>
      </c>
      <c r="D187" s="50">
        <v>0.19022925793707632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0.12411780177993774</v>
      </c>
      <c r="D188" s="50">
        <v>0.12423291821282016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6.9602192564746215E-2</v>
      </c>
      <c r="D189" s="50">
        <v>6.95948220793495E-2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0.37924745321797138</v>
      </c>
      <c r="D190" s="50">
        <v>0.37829010678490382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6.4791016737925936E-2</v>
      </c>
      <c r="D191" s="50">
        <v>6.4784961350326922E-2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9.3377903354480957E-2</v>
      </c>
      <c r="D192" s="50">
        <v>9.3211513511878619E-2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0.11379974459009021</v>
      </c>
      <c r="D193" s="50">
        <v>0.11380443721020565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0.17481471655942157</v>
      </c>
      <c r="D194" s="50">
        <v>0.1747746527875105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0.18739237942968129</v>
      </c>
      <c r="D195" s="50">
        <v>0.18757270424008132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0.15151099367740062</v>
      </c>
      <c r="D196" s="50">
        <v>0.15169344864842091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0.11566690892203479</v>
      </c>
      <c r="D197" s="50">
        <v>0.11527306619621358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0.19488150303379889</v>
      </c>
      <c r="D198" s="50">
        <v>0.19471616333737657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0.14411626261728055</v>
      </c>
      <c r="D199" s="50">
        <v>0.14365057510729917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0.19799727497699288</v>
      </c>
      <c r="D200" s="50">
        <v>0.19758030278954142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0.15102787188935166</v>
      </c>
      <c r="D201" s="50">
        <v>0.15113345407967091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0.12775949976566103</v>
      </c>
      <c r="D202" s="50">
        <v>0.12764799011283565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9.0256584050168606E-2</v>
      </c>
      <c r="D203" s="50">
        <v>9.0165199573540952E-2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9.101010600357215E-2</v>
      </c>
      <c r="D204" s="50">
        <v>9.0776533239955715E-2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9.023164191105755E-2</v>
      </c>
      <c r="D205" s="50">
        <v>9.023537246762664E-2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0.1073653880018421</v>
      </c>
      <c r="D206" s="50">
        <v>0.10743352801690541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0.11130766839811439</v>
      </c>
      <c r="D207" s="50">
        <v>0.11099286589945002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6.5358317262981858E-2</v>
      </c>
      <c r="D208" s="50">
        <v>6.5701797280616647E-2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9.8013087189823073E-2</v>
      </c>
      <c r="D209" s="50">
        <v>9.785480383204119E-2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8.9718315001301022E-2</v>
      </c>
      <c r="D210" s="50">
        <v>8.9722735554136485E-2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0.23383517963290884</v>
      </c>
      <c r="D211" s="50">
        <v>0.23296803674605701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0.14921799472415403</v>
      </c>
      <c r="D212" s="58">
        <v>0.15065710184106545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7.8383265015935316E-2</v>
      </c>
      <c r="D213" s="58">
        <v>7.9101071320758359E-2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0.13258116662534264</v>
      </c>
      <c r="D214" s="50">
        <v>0.1325703058439936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0.10283452907876062</v>
      </c>
      <c r="D215" s="50">
        <v>0.1024706159148966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0.33400950926638262</v>
      </c>
      <c r="D216" s="50">
        <v>0.333660873373267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0.17246733867535741</v>
      </c>
      <c r="D217" s="50">
        <v>0.17258073677735275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8.757225855592167E-2</v>
      </c>
      <c r="D218" s="50">
        <v>8.7342961105435837E-2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0.11896713020585167</v>
      </c>
      <c r="D219" s="50">
        <v>0.11894096595355892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0.13005324581259109</v>
      </c>
      <c r="D220" s="50">
        <v>0.13065755588140932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6.9942652750671075E-2</v>
      </c>
      <c r="D221" s="50">
        <v>7.1540036427251069E-2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0.21175209391271793</v>
      </c>
      <c r="D222" s="50">
        <v>0.21121033543002959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0.17966814181010321</v>
      </c>
      <c r="D223" s="50">
        <v>0.17961247896774973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0.20868189791691361</v>
      </c>
      <c r="D224" s="50">
        <v>0.20815042432613515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0.23810475871563899</v>
      </c>
      <c r="D225" s="50">
        <v>0.23793936047372569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9.0908926646174712E-2</v>
      </c>
      <c r="D226" s="62">
        <v>9.2099261394079632E-2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0.1571829717275095</v>
      </c>
      <c r="D227" s="50">
        <v>0.15723416690445996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0.10623924877905448</v>
      </c>
      <c r="D228" s="50">
        <v>0.1065636734467979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0.14477343762871173</v>
      </c>
      <c r="D229" s="50">
        <v>0.14472369490129142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0.17915966900139832</v>
      </c>
      <c r="D230" s="50">
        <v>0.17908513080370764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0.17261671267971657</v>
      </c>
      <c r="D231" s="50">
        <v>0.17262609359036457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8.4741609693101752E-2</v>
      </c>
      <c r="D232" s="50">
        <v>8.4564212510282191E-2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0.14897928923425796</v>
      </c>
      <c r="D233" s="50">
        <v>0.14895221453459928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9.7707542109673182E-2</v>
      </c>
      <c r="D234" s="50">
        <v>9.7591706583697993E-2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0.10945252949503724</v>
      </c>
      <c r="D235" s="50">
        <v>0.1094379197535615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7.7381419601873599E-2</v>
      </c>
      <c r="D236" s="50">
        <v>7.7099904395147661E-2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9.4406549100936057E-2</v>
      </c>
      <c r="D237" s="50">
        <v>9.4396607409505298E-2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0.18570433141238352</v>
      </c>
      <c r="D238" s="50">
        <v>0.18507778662584345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7.1144384251950715E-2</v>
      </c>
      <c r="D239" s="50">
        <v>7.1083105095493551E-2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0.18359033417477885</v>
      </c>
      <c r="D240" s="50">
        <v>0.18359033417477885</v>
      </c>
      <c r="E240" s="55">
        <v>0</v>
      </c>
      <c r="F240" s="56">
        <v>1</v>
      </c>
    </row>
    <row r="241" spans="1:6" x14ac:dyDescent="0.25">
      <c r="A241" s="54" t="s">
        <v>508</v>
      </c>
      <c r="B241" s="49" t="s">
        <v>509</v>
      </c>
      <c r="C241" s="39">
        <v>8.0017123670736212E-2</v>
      </c>
      <c r="D241" s="50">
        <v>8.0450844231836238E-2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7.5848822972182858E-2</v>
      </c>
      <c r="D242" s="50">
        <v>7.578840338613238E-2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7.0116873564490964E-2</v>
      </c>
      <c r="D243" s="50">
        <v>7.0111389804204921E-2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0.1948126104784299</v>
      </c>
      <c r="D244" s="50">
        <v>0.1942565620800108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9.4914919427058014E-2</v>
      </c>
      <c r="D245" s="50">
        <v>9.5774044084188784E-2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0.16644867888664433</v>
      </c>
      <c r="D246" s="50">
        <v>0.16614984199709015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0.15346560859400477</v>
      </c>
      <c r="D247" s="50">
        <v>0.15419948980864517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8.1173315074228647E-2</v>
      </c>
      <c r="D248" s="50">
        <v>8.0965654836281806E-2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9.0011385010071776E-2</v>
      </c>
      <c r="D249" s="50">
        <v>9.0023912595356401E-2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7.2257051676273609E-2</v>
      </c>
      <c r="D250" s="50">
        <v>7.2018078976970032E-2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0.1015083191775781</v>
      </c>
      <c r="D251" s="50">
        <v>0.10162368746658296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8.8323412503666363E-2</v>
      </c>
      <c r="D252" s="50">
        <v>8.7972209119198105E-2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0.1790078853702475</v>
      </c>
      <c r="D253" s="50">
        <v>0.17853352422229285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5.7903880711651944E-2</v>
      </c>
      <c r="D254" s="50">
        <v>5.7763115967958405E-2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0.11893329550701957</v>
      </c>
      <c r="D255" s="50">
        <v>0.11854047763425166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9.3845448858897132E-2</v>
      </c>
      <c r="D256" s="50">
        <v>9.4482702451710976E-2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4.6906153005403482E-2</v>
      </c>
      <c r="D257" s="50">
        <v>4.696699615925528E-2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9.2565661586706885E-2</v>
      </c>
      <c r="D258" s="50">
        <v>9.2463883613551845E-2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6.665432790108014E-2</v>
      </c>
      <c r="D259" s="50">
        <v>6.7071223176352154E-2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0.10538974603756181</v>
      </c>
      <c r="D260" s="50">
        <v>0.10604891534537303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7.1649527879122238E-2</v>
      </c>
      <c r="D261" s="50">
        <v>7.1394970975513644E-2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0.17592362484437193</v>
      </c>
      <c r="D262" s="50">
        <v>0.1759815001768002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0.21871119139355272</v>
      </c>
      <c r="D263" s="50">
        <v>0.21946547361576504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0.21988399247075768</v>
      </c>
      <c r="D264" s="50">
        <v>0.22051583294860316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0.12832740064164239</v>
      </c>
      <c r="D265" s="58">
        <v>0.12820629778201253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0.17643186400521654</v>
      </c>
      <c r="D266" s="58">
        <v>0.17613542174351504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5.8593039617478235E-2</v>
      </c>
      <c r="D267" s="50">
        <v>5.8655112208835805E-2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9.5998472077192532E-2</v>
      </c>
      <c r="D268" s="50">
        <v>9.579910532114802E-2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8.7169604562393754E-2</v>
      </c>
      <c r="D269" s="50">
        <v>8.7086728243294359E-2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0.21698654149759272</v>
      </c>
      <c r="D270" s="50">
        <v>0.21695316380987834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8.123028793900261E-2</v>
      </c>
      <c r="D271" s="50">
        <v>8.11419155046572E-2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9.2136157821396239E-2</v>
      </c>
      <c r="D272" s="50">
        <v>9.2332708275451023E-2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0.26650717290065823</v>
      </c>
      <c r="D273" s="50">
        <v>0.26668459233705222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0.12240549492856273</v>
      </c>
      <c r="D274" s="50">
        <v>0.12215452849706027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5.9457722903884784E-2</v>
      </c>
      <c r="D275" s="50">
        <v>5.9365754539531197E-2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0.14214103961526275</v>
      </c>
      <c r="D276" s="50">
        <v>0.14211667613522516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0.20629787101603034</v>
      </c>
      <c r="D277" s="50">
        <v>0.20688921726347692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0.10991553394887837</v>
      </c>
      <c r="D278" s="50">
        <v>0.10974098412893438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0.10831705311922742</v>
      </c>
      <c r="D279" s="50">
        <v>0.10947324909227589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0.12282557322428045</v>
      </c>
      <c r="D280" s="50">
        <v>0.12280363353978985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0.22722833184709451</v>
      </c>
      <c r="D281" s="50">
        <v>0.22682438022411983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6.2154162587953962E-2</v>
      </c>
      <c r="D282" s="50">
        <v>6.281090476012309E-2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5.1675996044267591E-2</v>
      </c>
      <c r="D283" s="58">
        <v>5.1740964295586014E-2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3.9067222677972344E-2</v>
      </c>
      <c r="D284" s="58">
        <v>3.9259564369006524E-2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6.265557202159866E-2</v>
      </c>
      <c r="D285" s="58">
        <v>6.2438075185747399E-2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0.16086412392723298</v>
      </c>
      <c r="D286" s="58">
        <v>0.16076323600547407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0.11550358466680245</v>
      </c>
      <c r="D287" s="50">
        <v>0.11552962148949643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0.17023073639193959</v>
      </c>
      <c r="D288" s="58">
        <v>0.16959773599468886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0.10158943676638431</v>
      </c>
      <c r="D289" s="50">
        <v>0.10157248449652947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6.7612603465530524E-2</v>
      </c>
      <c r="D290" s="50">
        <v>6.8564454100723496E-2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0.10690491274243516</v>
      </c>
      <c r="D291" s="50">
        <v>0.10840992074217906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8.6769042158810081E-2</v>
      </c>
      <c r="D292" s="50">
        <v>8.675271458163146E-2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0.18528014714143595</v>
      </c>
      <c r="D293" s="50">
        <v>0.18573787163469141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0.11571109699442156</v>
      </c>
      <c r="D294" s="50">
        <v>0.11538742460340032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0.15355552802475811</v>
      </c>
      <c r="D295" s="50">
        <v>0.15468143948954099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0.10855012298453998</v>
      </c>
      <c r="D296" s="50">
        <v>0.10815274678504118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0.24821784517124695</v>
      </c>
      <c r="D297" s="50">
        <v>0.24821556395488042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0.50700967479040893</v>
      </c>
      <c r="D298" s="50">
        <v>0.5055717722577403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0.20832935931906932</v>
      </c>
      <c r="D299" s="50">
        <v>0.20875621110311593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0.10820681577222165</v>
      </c>
      <c r="D300" s="50">
        <v>0.10897401119310127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0.1040820463378325</v>
      </c>
      <c r="D301" s="50">
        <v>0.10393623487511917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8.1664073184661332E-2</v>
      </c>
      <c r="D302" s="50">
        <v>8.2637803249767453E-2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0.12835903054803216</v>
      </c>
      <c r="D303" s="50">
        <v>0.12813197323390615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0.13032093176163428</v>
      </c>
      <c r="D304" s="50">
        <v>0.13001456804010286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5.9607919073289849E-2</v>
      </c>
      <c r="D305" s="50">
        <v>5.9418958976733362E-2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7.1392122180733195E-2</v>
      </c>
      <c r="D306" s="50">
        <v>7.1377693217721694E-2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0.15566626133857075</v>
      </c>
      <c r="D307" s="50">
        <v>0.15563074228615253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0.11495089640353824</v>
      </c>
      <c r="D308" s="50">
        <v>0.1146796621332246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0.16586635836152613</v>
      </c>
      <c r="D309" s="50">
        <v>0.16560467489887115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0.21951631478152239</v>
      </c>
      <c r="D310" s="50">
        <v>0.22003906796190145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0.10801382054438487</v>
      </c>
      <c r="D311" s="50">
        <v>0.10803426418588183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9.8728967523567746E-2</v>
      </c>
      <c r="D312" s="50">
        <v>9.8404849794454199E-2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0.10714162252255435</v>
      </c>
      <c r="D313" s="50">
        <v>0.10678213657203972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5.1165083924083726E-2</v>
      </c>
      <c r="D314" s="50">
        <v>5.1055483521011927E-2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2.1668880332576208E-2</v>
      </c>
      <c r="D315" s="50">
        <v>2.1651413809396398E-2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1.9784731641514008E-2</v>
      </c>
      <c r="D316" s="50">
        <v>1.9784605453172375E-2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0.14058148892662437</v>
      </c>
      <c r="D317" s="50">
        <v>0.14123152331929711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5.1122197474789896E-2</v>
      </c>
      <c r="D318" s="50">
        <v>5.1010223865437479E-2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8.4741984236553894E-2</v>
      </c>
      <c r="D319" s="50">
        <v>8.4562660470374695E-2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0.24492515629416442</v>
      </c>
      <c r="D320" s="50">
        <v>0.24509594427912212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0.18246040769158556</v>
      </c>
      <c r="D321" s="50">
        <v>0.18286146001424419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9.3119124727630218E-3</v>
      </c>
      <c r="D322" s="50">
        <v>9.3125248869352605E-3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1.187968796967857E-2</v>
      </c>
      <c r="D323" s="50">
        <v>1.1879447921045602E-2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9.2893220443237945E-2</v>
      </c>
      <c r="D324" s="50">
        <v>9.2744417674312574E-2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0.13832686541597217</v>
      </c>
      <c r="D325" s="50">
        <v>0.13978515010148845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0.17062037116375689</v>
      </c>
      <c r="D326" s="50">
        <v>0.17057948336587792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0.2028883281161093</v>
      </c>
      <c r="D327" s="50">
        <v>0.20271487223707238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0.26261764911875762</v>
      </c>
      <c r="D328" s="50">
        <v>0.26259871838238896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0.12462171853207442</v>
      </c>
      <c r="D329" s="50">
        <v>0.12460790432492067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9.8541246536124727E-2</v>
      </c>
      <c r="D330" s="50">
        <v>9.8530547906758581E-2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6.5649615842735404E-2</v>
      </c>
      <c r="D331" s="50">
        <v>6.5739976036134934E-2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0.16644104330705289</v>
      </c>
      <c r="D332" s="50">
        <v>0.16675673044417713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8.9417076704813886E-2</v>
      </c>
      <c r="D333" s="50">
        <v>8.9235106933759412E-2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8.7011105490937143E-2</v>
      </c>
      <c r="D334" s="50">
        <v>8.6983393750372562E-2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8.8431060882596946E-2</v>
      </c>
      <c r="D335" s="50">
        <v>8.8768304666059339E-2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2.0089111282550164E-2</v>
      </c>
      <c r="D336" s="50">
        <v>2.0089376401970022E-2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0.11496849208245996</v>
      </c>
      <c r="D337" s="50">
        <v>0.1146957999219719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1.9787604576936201E-2</v>
      </c>
      <c r="D338" s="50">
        <v>1.9786493753346832E-2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3.7704146620086226E-2</v>
      </c>
      <c r="D339" s="50">
        <v>3.7758733258978133E-2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9.5207922027138986E-2</v>
      </c>
      <c r="D340" s="50">
        <v>9.6412913315843021E-2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5.4145955674121254E-2</v>
      </c>
      <c r="D341" s="50">
        <v>5.466789714001874E-2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0.14678280452490911</v>
      </c>
      <c r="D342" s="50">
        <v>0.14696373324979206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5.2333593755193503E-2</v>
      </c>
      <c r="D343" s="50">
        <v>5.2367417490724669E-2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5.726692759245753E-2</v>
      </c>
      <c r="D344" s="50">
        <v>5.7224068666105327E-2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4.8644204269909092E-2</v>
      </c>
      <c r="D345" s="50">
        <v>4.8714493563044386E-2</v>
      </c>
      <c r="E345" s="55">
        <v>0</v>
      </c>
      <c r="F345" s="56">
        <v>0</v>
      </c>
    </row>
    <row r="346" spans="1:6" x14ac:dyDescent="0.25">
      <c r="A346" s="54" t="s">
        <v>714</v>
      </c>
      <c r="B346" s="49" t="s">
        <v>716</v>
      </c>
      <c r="C346" s="39">
        <v>7.6913240229700405E-2</v>
      </c>
      <c r="D346" s="50">
        <v>7.7024377360415786E-2</v>
      </c>
      <c r="E346" s="55">
        <v>1</v>
      </c>
      <c r="F346" s="56">
        <v>0</v>
      </c>
    </row>
    <row r="347" spans="1:6" x14ac:dyDescent="0.25">
      <c r="A347" s="54" t="s">
        <v>717</v>
      </c>
      <c r="B347" s="49" t="s">
        <v>718</v>
      </c>
      <c r="C347" s="39">
        <v>5.1805979243571471E-2</v>
      </c>
      <c r="D347" s="50">
        <v>5.1826480425518948E-2</v>
      </c>
      <c r="E347" s="55">
        <v>0</v>
      </c>
      <c r="F347" s="56">
        <v>0</v>
      </c>
    </row>
    <row r="348" spans="1:6" x14ac:dyDescent="0.25">
      <c r="A348" s="54" t="s">
        <v>719</v>
      </c>
      <c r="B348" s="49" t="s">
        <v>720</v>
      </c>
      <c r="C348" s="39">
        <v>0.22658095666262285</v>
      </c>
      <c r="D348" s="50">
        <v>0.22619429563661747</v>
      </c>
      <c r="E348" s="55">
        <v>0</v>
      </c>
      <c r="F348" s="56">
        <v>0</v>
      </c>
    </row>
    <row r="349" spans="1:6" x14ac:dyDescent="0.25">
      <c r="A349" s="54" t="s">
        <v>721</v>
      </c>
      <c r="B349" s="49" t="s">
        <v>722</v>
      </c>
      <c r="C349" s="39">
        <v>0.22823744667220799</v>
      </c>
      <c r="D349" s="50">
        <v>0.22786254713632326</v>
      </c>
      <c r="E349" s="55">
        <v>0</v>
      </c>
      <c r="F349" s="56">
        <v>0</v>
      </c>
    </row>
    <row r="350" spans="1:6" x14ac:dyDescent="0.25">
      <c r="A350" s="54" t="s">
        <v>723</v>
      </c>
      <c r="B350" s="49" t="s">
        <v>724</v>
      </c>
      <c r="C350" s="39">
        <v>9.1979576533846898E-3</v>
      </c>
      <c r="D350" s="50">
        <v>9.1985536051415896E-3</v>
      </c>
      <c r="E350" s="55">
        <v>0</v>
      </c>
      <c r="F350" s="56">
        <v>0</v>
      </c>
    </row>
    <row r="351" spans="1:6" x14ac:dyDescent="0.25">
      <c r="A351" s="54" t="s">
        <v>725</v>
      </c>
      <c r="B351" s="49" t="s">
        <v>726</v>
      </c>
      <c r="C351" s="39">
        <v>5.2018297213259325E-2</v>
      </c>
      <c r="D351" s="50">
        <v>5.1869367150874916E-2</v>
      </c>
      <c r="E351" s="55">
        <v>0</v>
      </c>
      <c r="F351" s="56">
        <v>0</v>
      </c>
    </row>
    <row r="352" spans="1:6" x14ac:dyDescent="0.25">
      <c r="A352" s="54" t="s">
        <v>727</v>
      </c>
      <c r="B352" s="49" t="s">
        <v>728</v>
      </c>
      <c r="C352" s="39">
        <v>7.0939552797830124E-2</v>
      </c>
      <c r="D352" s="50">
        <v>7.0850113876008619E-2</v>
      </c>
      <c r="E352" s="55">
        <v>0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4.6692330831740021E-2</v>
      </c>
      <c r="D353" s="50">
        <v>4.6674594991175926E-2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2.0389882509887217E-2</v>
      </c>
      <c r="D354" s="50">
        <v>2.0390108200866376E-2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8.0185014795927434E-2</v>
      </c>
      <c r="D355" s="50">
        <v>8.121871160204501E-2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5.4736277710419723E-2</v>
      </c>
      <c r="D356" s="50">
        <v>5.4767400580355112E-2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5.5351577589738396E-2</v>
      </c>
      <c r="D357" s="50">
        <v>5.5252552179198618E-2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5.9393397391638916E-2</v>
      </c>
      <c r="D358" s="50">
        <v>6.0035018780688829E-2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7.5408165174158603E-2</v>
      </c>
      <c r="D359" s="50">
        <v>7.5107233339197804E-2</v>
      </c>
      <c r="E359" s="55">
        <v>0</v>
      </c>
      <c r="F359" s="56">
        <v>0</v>
      </c>
    </row>
    <row r="360" spans="1:6" x14ac:dyDescent="0.25">
      <c r="A360" s="54" t="s">
        <v>741</v>
      </c>
      <c r="B360" s="49" t="s">
        <v>743</v>
      </c>
      <c r="C360" s="39">
        <v>0.11923077806226447</v>
      </c>
      <c r="D360" s="50">
        <v>0.11875496305279945</v>
      </c>
      <c r="E360" s="55">
        <v>1</v>
      </c>
      <c r="F360" s="56">
        <v>0</v>
      </c>
    </row>
    <row r="361" spans="1:6" x14ac:dyDescent="0.25">
      <c r="A361" s="54" t="s">
        <v>744</v>
      </c>
      <c r="B361" s="49" t="s">
        <v>745</v>
      </c>
      <c r="C361" s="39">
        <v>3.2467420977613778E-2</v>
      </c>
      <c r="D361" s="50">
        <v>3.2459930545275871E-2</v>
      </c>
      <c r="E361" s="55">
        <v>0</v>
      </c>
      <c r="F361" s="56">
        <v>0</v>
      </c>
    </row>
    <row r="362" spans="1:6" x14ac:dyDescent="0.25">
      <c r="A362" s="54" t="s">
        <v>746</v>
      </c>
      <c r="B362" s="49" t="s">
        <v>747</v>
      </c>
      <c r="C362" s="39">
        <v>5.0944291972949356E-2</v>
      </c>
      <c r="D362" s="50">
        <v>5.1076298293929741E-2</v>
      </c>
      <c r="E362" s="55">
        <v>0</v>
      </c>
      <c r="F362" s="56">
        <v>0</v>
      </c>
    </row>
    <row r="363" spans="1:6" x14ac:dyDescent="0.25">
      <c r="A363" s="54" t="s">
        <v>748</v>
      </c>
      <c r="B363" s="57" t="s">
        <v>749</v>
      </c>
      <c r="C363" s="39">
        <v>4.4989277904229207E-2</v>
      </c>
      <c r="D363" s="50">
        <v>4.4937555214934831E-2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751</v>
      </c>
      <c r="C364" s="39">
        <v>3.4713107980926271E-2</v>
      </c>
      <c r="D364" s="50">
        <v>3.4689885623291117E-2</v>
      </c>
      <c r="E364" s="55">
        <v>0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7.4298595991675889E-2</v>
      </c>
      <c r="D365" s="50">
        <v>7.4071091691238822E-2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5.1240893368349805E-2</v>
      </c>
      <c r="D366" s="50">
        <v>5.1139997185232142E-2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9.2924579272680691E-2</v>
      </c>
      <c r="D367" s="50">
        <v>9.3654451159189661E-2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5.309979815939337E-2</v>
      </c>
      <c r="D368" s="50">
        <v>5.29517494416505E-2</v>
      </c>
      <c r="E368" s="55">
        <v>0</v>
      </c>
      <c r="F368" s="56">
        <v>0</v>
      </c>
    </row>
    <row r="369" spans="1:6" x14ac:dyDescent="0.25">
      <c r="A369" s="54" t="s">
        <v>758</v>
      </c>
      <c r="B369" s="49" t="s">
        <v>760</v>
      </c>
      <c r="C369" s="39">
        <v>8.3958152739449843E-2</v>
      </c>
      <c r="D369" s="50">
        <v>8.3724067163082422E-2</v>
      </c>
      <c r="E369" s="55">
        <v>1</v>
      </c>
      <c r="F369" s="56">
        <v>0</v>
      </c>
    </row>
    <row r="370" spans="1:6" x14ac:dyDescent="0.25">
      <c r="A370" s="54" t="s">
        <v>761</v>
      </c>
      <c r="B370" s="49" t="s">
        <v>762</v>
      </c>
      <c r="C370" s="39">
        <v>4.9544434137356472E-2</v>
      </c>
      <c r="D370" s="50">
        <v>4.9497350925750083E-2</v>
      </c>
      <c r="E370" s="55">
        <v>0</v>
      </c>
      <c r="F370" s="56">
        <v>0</v>
      </c>
    </row>
    <row r="371" spans="1:6" x14ac:dyDescent="0.25">
      <c r="A371" s="54" t="s">
        <v>763</v>
      </c>
      <c r="B371" s="49" t="s">
        <v>764</v>
      </c>
      <c r="C371" s="39">
        <v>5.5357302115644894E-2</v>
      </c>
      <c r="D371" s="50">
        <v>5.540624229839166E-2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10,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765</v>
      </c>
      <c r="B5" s="49" t="s">
        <v>766</v>
      </c>
      <c r="C5" s="39">
        <v>5.2156022346844022E-2</v>
      </c>
      <c r="D5" s="50">
        <v>5.2224643250920078E-2</v>
      </c>
    </row>
    <row r="6" spans="1:4" x14ac:dyDescent="0.25">
      <c r="A6" s="48" t="s">
        <v>767</v>
      </c>
      <c r="B6" s="49" t="s">
        <v>768</v>
      </c>
      <c r="C6" s="39">
        <v>9.2883568183292468E-4</v>
      </c>
      <c r="D6" s="50">
        <v>9.2742390336663662E-4</v>
      </c>
    </row>
    <row r="7" spans="1:4" x14ac:dyDescent="0.25">
      <c r="A7" s="48" t="s">
        <v>769</v>
      </c>
      <c r="B7" s="49" t="s">
        <v>770</v>
      </c>
      <c r="C7" s="39">
        <v>1.6464035383333766E-2</v>
      </c>
      <c r="D7" s="50">
        <v>1.6615794029136603E-2</v>
      </c>
    </row>
    <row r="8" spans="1:4" x14ac:dyDescent="0.25">
      <c r="A8" s="48" t="s">
        <v>771</v>
      </c>
      <c r="B8" s="49" t="s">
        <v>772</v>
      </c>
      <c r="C8" s="39">
        <v>1.0584759857188869E-2</v>
      </c>
      <c r="D8" s="50">
        <v>1.0668064576994176E-2</v>
      </c>
    </row>
    <row r="9" spans="1:4" x14ac:dyDescent="0.25">
      <c r="A9" s="48" t="s">
        <v>773</v>
      </c>
      <c r="B9" s="49" t="s">
        <v>774</v>
      </c>
      <c r="C9" s="39">
        <v>5.3038226923194862E-3</v>
      </c>
      <c r="D9" s="50">
        <v>5.3271272813665404E-3</v>
      </c>
    </row>
    <row r="10" spans="1:4" x14ac:dyDescent="0.25">
      <c r="A10" s="48" t="s">
        <v>775</v>
      </c>
      <c r="B10" s="49" t="s">
        <v>776</v>
      </c>
      <c r="C10" s="39">
        <v>1.9320223889188433E-3</v>
      </c>
      <c r="D10" s="50">
        <v>1.9316979032036946E-3</v>
      </c>
    </row>
    <row r="11" spans="1:4" x14ac:dyDescent="0.25">
      <c r="A11" s="48" t="s">
        <v>777</v>
      </c>
      <c r="B11" s="49" t="s">
        <v>778</v>
      </c>
      <c r="C11" s="39">
        <v>1.1904745921096603E-3</v>
      </c>
      <c r="D11" s="50">
        <v>1.1905163379390279E-3</v>
      </c>
    </row>
    <row r="12" spans="1:4" x14ac:dyDescent="0.25">
      <c r="A12" s="48" t="s">
        <v>779</v>
      </c>
      <c r="B12" s="49" t="s">
        <v>778</v>
      </c>
      <c r="C12" s="39">
        <v>2.8281261044478989E-3</v>
      </c>
      <c r="D12" s="50">
        <v>2.8437083471185738E-3</v>
      </c>
    </row>
    <row r="13" spans="1:4" x14ac:dyDescent="0.25">
      <c r="A13" s="48" t="s">
        <v>780</v>
      </c>
      <c r="B13" s="49" t="s">
        <v>778</v>
      </c>
      <c r="C13" s="39">
        <v>3.2344131150319586E-3</v>
      </c>
      <c r="D13" s="50">
        <v>3.2616384441327001E-3</v>
      </c>
    </row>
    <row r="14" spans="1:4" x14ac:dyDescent="0.25">
      <c r="A14" s="63" t="s">
        <v>781</v>
      </c>
      <c r="B14" s="49" t="s">
        <v>778</v>
      </c>
      <c r="C14" s="39">
        <v>2.8682754363887047E-3</v>
      </c>
      <c r="D14" s="50">
        <v>2.9208777856817233E-3</v>
      </c>
    </row>
    <row r="15" spans="1:4" x14ac:dyDescent="0.25">
      <c r="A15" s="48" t="s">
        <v>782</v>
      </c>
      <c r="B15" s="49" t="s">
        <v>783</v>
      </c>
      <c r="C15" s="39">
        <v>4.0740450994280794E-2</v>
      </c>
      <c r="D15" s="50">
        <v>4.0736613424240654E-2</v>
      </c>
    </row>
    <row r="16" spans="1:4" x14ac:dyDescent="0.25">
      <c r="A16" s="48" t="s">
        <v>784</v>
      </c>
      <c r="B16" s="49" t="s">
        <v>785</v>
      </c>
      <c r="C16" s="39">
        <v>5.3811480190458547E-2</v>
      </c>
      <c r="D16" s="50">
        <v>5.3856404298806199E-2</v>
      </c>
    </row>
    <row r="17" spans="1:4" x14ac:dyDescent="0.25">
      <c r="A17" s="63" t="s">
        <v>786</v>
      </c>
      <c r="B17" s="49" t="s">
        <v>787</v>
      </c>
      <c r="C17" s="39">
        <v>5.6039903654536483E-2</v>
      </c>
      <c r="D17" s="50">
        <v>5.6175666703102603E-2</v>
      </c>
    </row>
    <row r="18" spans="1:4" x14ac:dyDescent="0.25">
      <c r="A18" s="63" t="s">
        <v>788</v>
      </c>
      <c r="B18" s="49" t="s">
        <v>789</v>
      </c>
      <c r="C18" s="39">
        <v>2.2383648113051425E-2</v>
      </c>
      <c r="D18" s="50">
        <v>2.2383204552001337E-2</v>
      </c>
    </row>
    <row r="19" spans="1:4" x14ac:dyDescent="0.25">
      <c r="A19" s="63" t="s">
        <v>790</v>
      </c>
      <c r="B19" s="49" t="s">
        <v>789</v>
      </c>
      <c r="C19" s="39">
        <v>3.6794780329818526E-2</v>
      </c>
      <c r="D19" s="50">
        <v>3.6789249557016748E-2</v>
      </c>
    </row>
    <row r="20" spans="1:4" x14ac:dyDescent="0.25">
      <c r="A20" s="63" t="s">
        <v>791</v>
      </c>
      <c r="B20" s="49" t="s">
        <v>789</v>
      </c>
      <c r="C20" s="39">
        <v>3.649322611436237E-2</v>
      </c>
      <c r="D20" s="50">
        <v>3.6478280569141312E-2</v>
      </c>
    </row>
    <row r="21" spans="1:4" x14ac:dyDescent="0.25">
      <c r="A21" s="63" t="s">
        <v>792</v>
      </c>
      <c r="B21" s="53" t="s">
        <v>793</v>
      </c>
      <c r="C21" s="39">
        <v>5.4044514382077226E-2</v>
      </c>
      <c r="D21" s="50">
        <v>5.42322300090586E-2</v>
      </c>
    </row>
    <row r="22" spans="1:4" x14ac:dyDescent="0.25">
      <c r="A22" s="63" t="s">
        <v>794</v>
      </c>
      <c r="B22" s="53" t="s">
        <v>795</v>
      </c>
      <c r="C22" s="39">
        <v>0.15542561603576657</v>
      </c>
      <c r="D22" s="50">
        <v>0.15562885654274988</v>
      </c>
    </row>
    <row r="23" spans="1:4" x14ac:dyDescent="0.25">
      <c r="A23" s="63" t="s">
        <v>796</v>
      </c>
      <c r="B23" s="53" t="s">
        <v>797</v>
      </c>
      <c r="C23" s="39">
        <v>5.6628727685521817E-2</v>
      </c>
      <c r="D23" s="50">
        <v>5.7192465983565415E-2</v>
      </c>
    </row>
    <row r="24" spans="1:4" x14ac:dyDescent="0.25">
      <c r="A24" s="63" t="s">
        <v>798</v>
      </c>
      <c r="B24" s="53" t="s">
        <v>799</v>
      </c>
      <c r="C24" s="39">
        <v>7.4984298166735158E-2</v>
      </c>
      <c r="D24" s="50">
        <v>7.5382316355463816E-2</v>
      </c>
    </row>
    <row r="25" spans="1:4" x14ac:dyDescent="0.25">
      <c r="A25" s="63" t="s">
        <v>800</v>
      </c>
      <c r="B25" s="53" t="s">
        <v>801</v>
      </c>
      <c r="C25" s="39">
        <v>5.2184481290160664E-2</v>
      </c>
      <c r="D25" s="50">
        <v>5.2264415850857754E-2</v>
      </c>
    </row>
    <row r="26" spans="1:4" x14ac:dyDescent="0.25">
      <c r="A26" s="63" t="s">
        <v>802</v>
      </c>
      <c r="B26" s="53" t="s">
        <v>803</v>
      </c>
      <c r="C26" s="39">
        <v>5.5946507297976969E-2</v>
      </c>
      <c r="D26" s="50">
        <v>5.65017040020191E-2</v>
      </c>
    </row>
    <row r="27" spans="1:4" x14ac:dyDescent="0.25">
      <c r="A27" s="63" t="s">
        <v>804</v>
      </c>
      <c r="B27" s="53" t="s">
        <v>805</v>
      </c>
      <c r="C27" s="39">
        <v>9.3026954945549981E-2</v>
      </c>
      <c r="D27" s="50">
        <v>9.2702337345739336E-2</v>
      </c>
    </row>
    <row r="28" spans="1:4" x14ac:dyDescent="0.25">
      <c r="A28" s="63" t="s">
        <v>806</v>
      </c>
      <c r="B28" s="53" t="s">
        <v>807</v>
      </c>
      <c r="C28" s="39">
        <v>6.2183386322414928E-2</v>
      </c>
      <c r="D28" s="50">
        <v>6.284526202949331E-2</v>
      </c>
    </row>
    <row r="29" spans="1:4" x14ac:dyDescent="0.25">
      <c r="A29" s="63" t="s">
        <v>808</v>
      </c>
      <c r="B29" s="53" t="s">
        <v>809</v>
      </c>
      <c r="C29" s="39">
        <v>5.2184481290160664E-2</v>
      </c>
      <c r="D29" s="50">
        <v>5.2264415850857754E-2</v>
      </c>
    </row>
    <row r="30" spans="1:4" x14ac:dyDescent="0.25">
      <c r="A30" s="63" t="s">
        <v>810</v>
      </c>
      <c r="B30" s="53" t="s">
        <v>811</v>
      </c>
      <c r="C30" s="39">
        <v>5.697970000208509E-2</v>
      </c>
      <c r="D30" s="50">
        <v>5.7070440474680628E-2</v>
      </c>
    </row>
    <row r="31" spans="1:4" x14ac:dyDescent="0.25">
      <c r="A31" s="63" t="s">
        <v>812</v>
      </c>
      <c r="B31" s="53" t="s">
        <v>813</v>
      </c>
      <c r="C31" s="39">
        <v>4.8650458548873565E-2</v>
      </c>
      <c r="D31" s="50">
        <v>4.8513626119410548E-2</v>
      </c>
    </row>
    <row r="32" spans="1:4" x14ac:dyDescent="0.25">
      <c r="A32" s="63" t="s">
        <v>814</v>
      </c>
      <c r="B32" s="53" t="s">
        <v>815</v>
      </c>
      <c r="C32" s="39">
        <v>3.9390151999264482E-2</v>
      </c>
      <c r="D32" s="50">
        <v>3.9580021393894646E-2</v>
      </c>
    </row>
    <row r="33" spans="1:4" x14ac:dyDescent="0.25">
      <c r="A33" s="63" t="s">
        <v>816</v>
      </c>
      <c r="B33" s="53" t="s">
        <v>817</v>
      </c>
      <c r="C33" s="39">
        <v>6.3141273780356527E-2</v>
      </c>
      <c r="D33" s="50">
        <v>6.3176579516056458E-2</v>
      </c>
    </row>
    <row r="34" spans="1:4" x14ac:dyDescent="0.25">
      <c r="A34" s="63" t="s">
        <v>818</v>
      </c>
      <c r="B34" s="53" t="s">
        <v>819</v>
      </c>
      <c r="C34" s="39">
        <v>9.781040284472084E-2</v>
      </c>
      <c r="D34" s="50">
        <v>9.8955243553041833E-2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10,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87</v>
      </c>
      <c r="C5" s="64">
        <v>0.13653305508393124</v>
      </c>
      <c r="D5" s="40">
        <v>0.13614616366303814</v>
      </c>
    </row>
    <row r="6" spans="1:4" x14ac:dyDescent="0.25">
      <c r="A6" s="48" t="s">
        <v>821</v>
      </c>
      <c r="B6" s="49" t="s">
        <v>61</v>
      </c>
      <c r="C6" s="39">
        <v>0.15849879655038479</v>
      </c>
      <c r="D6" s="45">
        <v>0.15881350140516065</v>
      </c>
    </row>
    <row r="7" spans="1:4" x14ac:dyDescent="0.25">
      <c r="A7" s="48" t="s">
        <v>822</v>
      </c>
      <c r="B7" s="49" t="s">
        <v>75</v>
      </c>
      <c r="C7" s="39">
        <v>6.7503516511032854E-2</v>
      </c>
      <c r="D7" s="50">
        <v>6.7491673462517596E-2</v>
      </c>
    </row>
    <row r="8" spans="1:4" x14ac:dyDescent="0.25">
      <c r="A8" s="48" t="s">
        <v>823</v>
      </c>
      <c r="B8" s="49" t="s">
        <v>93</v>
      </c>
      <c r="C8" s="39">
        <v>0.11743841794280813</v>
      </c>
      <c r="D8" s="50">
        <v>0.11704073899064923</v>
      </c>
    </row>
    <row r="9" spans="1:4" x14ac:dyDescent="0.25">
      <c r="A9" s="48" t="s">
        <v>824</v>
      </c>
      <c r="B9" s="49" t="s">
        <v>49</v>
      </c>
      <c r="C9" s="39">
        <v>0.1563949208576676</v>
      </c>
      <c r="D9" s="45">
        <v>0.15655500826192348</v>
      </c>
    </row>
    <row r="10" spans="1:4" x14ac:dyDescent="0.25">
      <c r="A10" s="48" t="s">
        <v>825</v>
      </c>
      <c r="B10" s="49" t="s">
        <v>117</v>
      </c>
      <c r="C10" s="39">
        <v>6.9817509696168151E-2</v>
      </c>
      <c r="D10" s="50">
        <v>6.9627033477412059E-2</v>
      </c>
    </row>
    <row r="11" spans="1:4" x14ac:dyDescent="0.25">
      <c r="A11" s="48" t="s">
        <v>826</v>
      </c>
      <c r="B11" s="49" t="s">
        <v>138</v>
      </c>
      <c r="C11" s="39">
        <v>7.4053506044195652E-2</v>
      </c>
      <c r="D11" s="45">
        <v>7.4691741840829218E-2</v>
      </c>
    </row>
    <row r="12" spans="1:4" x14ac:dyDescent="0.25">
      <c r="A12" s="48" t="s">
        <v>827</v>
      </c>
      <c r="B12" s="49" t="s">
        <v>194</v>
      </c>
      <c r="C12" s="39">
        <v>7.7685750594769509E-2</v>
      </c>
      <c r="D12" s="50">
        <v>7.7962209721863365E-2</v>
      </c>
    </row>
    <row r="13" spans="1:4" x14ac:dyDescent="0.25">
      <c r="A13" s="48" t="s">
        <v>828</v>
      </c>
      <c r="B13" s="49" t="s">
        <v>101</v>
      </c>
      <c r="C13" s="39">
        <v>0.11382308642442342</v>
      </c>
      <c r="D13" s="45">
        <v>0.11363522614614641</v>
      </c>
    </row>
    <row r="14" spans="1:4" x14ac:dyDescent="0.25">
      <c r="A14" s="48" t="s">
        <v>829</v>
      </c>
      <c r="B14" s="49" t="s">
        <v>205</v>
      </c>
      <c r="C14" s="39">
        <v>6.564507140187345E-2</v>
      </c>
      <c r="D14" s="50">
        <v>6.5430597313371003E-2</v>
      </c>
    </row>
    <row r="15" spans="1:4" x14ac:dyDescent="0.25">
      <c r="A15" s="48" t="s">
        <v>830</v>
      </c>
      <c r="B15" s="49" t="s">
        <v>203</v>
      </c>
      <c r="C15" s="39">
        <v>0.12283504828191871</v>
      </c>
      <c r="D15" s="45">
        <v>0.12391213028618704</v>
      </c>
    </row>
    <row r="16" spans="1:4" x14ac:dyDescent="0.25">
      <c r="A16" s="48" t="s">
        <v>831</v>
      </c>
      <c r="B16" s="49" t="s">
        <v>224</v>
      </c>
      <c r="C16" s="39">
        <v>6.9937238148780709E-2</v>
      </c>
      <c r="D16" s="50">
        <v>6.9816219121265802E-2</v>
      </c>
    </row>
    <row r="17" spans="1:4" x14ac:dyDescent="0.25">
      <c r="A17" s="48" t="s">
        <v>832</v>
      </c>
      <c r="B17" s="49" t="s">
        <v>248</v>
      </c>
      <c r="C17" s="39">
        <v>7.4387180817934856E-2</v>
      </c>
      <c r="D17" s="45">
        <v>7.4106729411867175E-2</v>
      </c>
    </row>
    <row r="18" spans="1:4" x14ac:dyDescent="0.25">
      <c r="A18" s="48" t="s">
        <v>833</v>
      </c>
      <c r="B18" s="49" t="s">
        <v>280</v>
      </c>
      <c r="C18" s="39">
        <v>5.8415832309328217E-2</v>
      </c>
      <c r="D18" s="50">
        <v>5.8233364447257532E-2</v>
      </c>
    </row>
    <row r="19" spans="1:4" x14ac:dyDescent="0.25">
      <c r="A19" s="48" t="s">
        <v>834</v>
      </c>
      <c r="B19" s="49" t="s">
        <v>705</v>
      </c>
      <c r="C19" s="39">
        <v>9.5207922027138986E-2</v>
      </c>
      <c r="D19" s="45">
        <v>9.6412913315843021E-2</v>
      </c>
    </row>
    <row r="20" spans="1:4" x14ac:dyDescent="0.25">
      <c r="A20" s="48" t="s">
        <v>835</v>
      </c>
      <c r="B20" s="49" t="s">
        <v>278</v>
      </c>
      <c r="C20" s="39">
        <v>6.7205400217628247E-2</v>
      </c>
      <c r="D20" s="50">
        <v>6.7205928407818777E-2</v>
      </c>
    </row>
    <row r="21" spans="1:4" x14ac:dyDescent="0.25">
      <c r="A21" s="48" t="s">
        <v>836</v>
      </c>
      <c r="B21" s="49" t="s">
        <v>291</v>
      </c>
      <c r="C21" s="39">
        <v>0.24741993902954901</v>
      </c>
      <c r="D21" s="45">
        <v>0.2471277989840977</v>
      </c>
    </row>
    <row r="22" spans="1:4" x14ac:dyDescent="0.25">
      <c r="A22" s="48" t="s">
        <v>837</v>
      </c>
      <c r="B22" s="49" t="s">
        <v>293</v>
      </c>
      <c r="C22" s="39">
        <v>0.24745829952204129</v>
      </c>
      <c r="D22" s="50">
        <v>0.2471289702865557</v>
      </c>
    </row>
    <row r="23" spans="1:4" x14ac:dyDescent="0.25">
      <c r="A23" s="48" t="s">
        <v>838</v>
      </c>
      <c r="B23" s="49" t="s">
        <v>258</v>
      </c>
      <c r="C23" s="39">
        <v>0.20817898967922943</v>
      </c>
      <c r="D23" s="45">
        <v>0.20809367064519371</v>
      </c>
    </row>
    <row r="24" spans="1:4" x14ac:dyDescent="0.25">
      <c r="A24" s="48" t="s">
        <v>839</v>
      </c>
      <c r="B24" s="49" t="s">
        <v>411</v>
      </c>
      <c r="C24" s="39">
        <v>9.3377903354480957E-2</v>
      </c>
      <c r="D24" s="50">
        <v>9.3211513511878619E-2</v>
      </c>
    </row>
    <row r="25" spans="1:4" x14ac:dyDescent="0.25">
      <c r="A25" s="48" t="s">
        <v>840</v>
      </c>
      <c r="B25" s="49" t="s">
        <v>313</v>
      </c>
      <c r="C25" s="39">
        <v>5.4528797756248262E-2</v>
      </c>
      <c r="D25" s="45">
        <v>5.4383278523219558E-2</v>
      </c>
    </row>
    <row r="26" spans="1:4" x14ac:dyDescent="0.25">
      <c r="A26" s="48" t="s">
        <v>841</v>
      </c>
      <c r="B26" s="49" t="s">
        <v>307</v>
      </c>
      <c r="C26" s="39">
        <v>0.12632482300502235</v>
      </c>
      <c r="D26" s="50">
        <v>0.12651142709913349</v>
      </c>
    </row>
    <row r="27" spans="1:4" x14ac:dyDescent="0.25">
      <c r="A27" s="48" t="s">
        <v>842</v>
      </c>
      <c r="B27" s="49" t="s">
        <v>327</v>
      </c>
      <c r="C27" s="39">
        <v>9.3057461123981375E-2</v>
      </c>
      <c r="D27" s="45">
        <v>9.3001249069762787E-2</v>
      </c>
    </row>
    <row r="28" spans="1:4" x14ac:dyDescent="0.25">
      <c r="A28" s="48" t="s">
        <v>843</v>
      </c>
      <c r="B28" s="49" t="s">
        <v>383</v>
      </c>
      <c r="C28" s="39">
        <v>8.0220918696016427E-2</v>
      </c>
      <c r="D28" s="50">
        <v>7.9986865273205685E-2</v>
      </c>
    </row>
    <row r="29" spans="1:4" x14ac:dyDescent="0.25">
      <c r="A29" s="48" t="s">
        <v>844</v>
      </c>
      <c r="B29" s="49" t="s">
        <v>329</v>
      </c>
      <c r="C29" s="39">
        <v>0.16630748645400667</v>
      </c>
      <c r="D29" s="45">
        <v>0.1661998338282199</v>
      </c>
    </row>
    <row r="30" spans="1:4" x14ac:dyDescent="0.25">
      <c r="A30" s="48" t="s">
        <v>845</v>
      </c>
      <c r="B30" s="49" t="s">
        <v>349</v>
      </c>
      <c r="C30" s="39">
        <v>5.1082885184047744E-2</v>
      </c>
      <c r="D30" s="50">
        <v>5.118849660620943E-2</v>
      </c>
    </row>
    <row r="31" spans="1:4" x14ac:dyDescent="0.25">
      <c r="A31" s="48" t="s">
        <v>846</v>
      </c>
      <c r="B31" s="49" t="s">
        <v>295</v>
      </c>
      <c r="C31" s="39">
        <v>0.24550206726628226</v>
      </c>
      <c r="D31" s="45">
        <v>0.24512821987911151</v>
      </c>
    </row>
    <row r="32" spans="1:4" x14ac:dyDescent="0.25">
      <c r="A32" s="48" t="s">
        <v>847</v>
      </c>
      <c r="B32" s="49" t="s">
        <v>377</v>
      </c>
      <c r="C32" s="39">
        <v>8.1575369769461642E-2</v>
      </c>
      <c r="D32" s="50">
        <v>8.1329898818892743E-2</v>
      </c>
    </row>
    <row r="33" spans="1:4" x14ac:dyDescent="0.25">
      <c r="A33" s="48" t="s">
        <v>848</v>
      </c>
      <c r="B33" s="49" t="s">
        <v>711</v>
      </c>
      <c r="C33" s="39">
        <v>5.2333593755193503E-2</v>
      </c>
      <c r="D33" s="45">
        <v>5.2367417490724669E-2</v>
      </c>
    </row>
    <row r="34" spans="1:4" x14ac:dyDescent="0.25">
      <c r="A34" s="48" t="s">
        <v>849</v>
      </c>
      <c r="B34" s="49" t="s">
        <v>379</v>
      </c>
      <c r="C34" s="39">
        <v>7.2839738367299511E-2</v>
      </c>
      <c r="D34" s="50">
        <v>7.2615438967659401E-2</v>
      </c>
    </row>
    <row r="35" spans="1:4" x14ac:dyDescent="0.25">
      <c r="A35" s="48" t="s">
        <v>850</v>
      </c>
      <c r="B35" s="49" t="s">
        <v>531</v>
      </c>
      <c r="C35" s="39">
        <v>8.8323412503666363E-2</v>
      </c>
      <c r="D35" s="45">
        <v>8.7972209119198105E-2</v>
      </c>
    </row>
    <row r="36" spans="1:4" x14ac:dyDescent="0.25">
      <c r="A36" s="48" t="s">
        <v>851</v>
      </c>
      <c r="B36" s="49" t="s">
        <v>715</v>
      </c>
      <c r="C36" s="39">
        <v>4.8644204269909092E-2</v>
      </c>
      <c r="D36" s="50">
        <v>4.8714493563044386E-2</v>
      </c>
    </row>
    <row r="37" spans="1:4" x14ac:dyDescent="0.25">
      <c r="A37" s="48" t="s">
        <v>852</v>
      </c>
      <c r="B37" s="49" t="s">
        <v>397</v>
      </c>
      <c r="C37" s="39">
        <v>7.6643727852325941E-2</v>
      </c>
      <c r="D37" s="45">
        <v>7.7424487661481134E-2</v>
      </c>
    </row>
    <row r="38" spans="1:4" x14ac:dyDescent="0.25">
      <c r="A38" s="48" t="s">
        <v>853</v>
      </c>
      <c r="B38" s="49" t="s">
        <v>568</v>
      </c>
      <c r="C38" s="39">
        <v>8.123028793900261E-2</v>
      </c>
      <c r="D38" s="50">
        <v>8.11419155046572E-2</v>
      </c>
    </row>
    <row r="39" spans="1:4" x14ac:dyDescent="0.25">
      <c r="A39" s="48" t="s">
        <v>854</v>
      </c>
      <c r="B39" s="49" t="s">
        <v>405</v>
      </c>
      <c r="C39" s="39">
        <v>6.9602192564746215E-2</v>
      </c>
      <c r="D39" s="45">
        <v>6.95948220793495E-2</v>
      </c>
    </row>
    <row r="40" spans="1:4" x14ac:dyDescent="0.25">
      <c r="A40" s="48" t="s">
        <v>855</v>
      </c>
      <c r="B40" s="49" t="s">
        <v>423</v>
      </c>
      <c r="C40" s="39">
        <v>0.19488150303379889</v>
      </c>
      <c r="D40" s="50">
        <v>0.19471616333737657</v>
      </c>
    </row>
    <row r="41" spans="1:4" x14ac:dyDescent="0.25">
      <c r="A41" s="48" t="s">
        <v>856</v>
      </c>
      <c r="B41" s="49" t="s">
        <v>276</v>
      </c>
      <c r="C41" s="39">
        <v>5.1485347941169504E-2</v>
      </c>
      <c r="D41" s="45">
        <v>5.1442476174552533E-2</v>
      </c>
    </row>
    <row r="42" spans="1:4" x14ac:dyDescent="0.25">
      <c r="A42" s="48" t="s">
        <v>857</v>
      </c>
      <c r="B42" s="49" t="s">
        <v>433</v>
      </c>
      <c r="C42" s="39">
        <v>9.0256584050168606E-2</v>
      </c>
      <c r="D42" s="50">
        <v>9.0165199573540952E-2</v>
      </c>
    </row>
    <row r="43" spans="1:4" x14ac:dyDescent="0.25">
      <c r="A43" s="48" t="s">
        <v>858</v>
      </c>
      <c r="B43" s="49" t="s">
        <v>439</v>
      </c>
      <c r="C43" s="39">
        <v>0.1073653880018421</v>
      </c>
      <c r="D43" s="45">
        <v>0.10743352801690541</v>
      </c>
    </row>
    <row r="44" spans="1:4" x14ac:dyDescent="0.25">
      <c r="A44" s="48" t="s">
        <v>859</v>
      </c>
      <c r="B44" s="49" t="s">
        <v>387</v>
      </c>
      <c r="C44" s="39">
        <v>9.4765388800885753E-2</v>
      </c>
      <c r="D44" s="50">
        <v>9.5851794473832352E-2</v>
      </c>
    </row>
    <row r="45" spans="1:4" x14ac:dyDescent="0.25">
      <c r="A45" s="48" t="s">
        <v>860</v>
      </c>
      <c r="B45" s="49" t="s">
        <v>443</v>
      </c>
      <c r="C45" s="39">
        <v>6.5358317262981858E-2</v>
      </c>
      <c r="D45" s="45">
        <v>6.5701797280616647E-2</v>
      </c>
    </row>
    <row r="46" spans="1:4" x14ac:dyDescent="0.25">
      <c r="A46" s="48" t="s">
        <v>861</v>
      </c>
      <c r="B46" s="49" t="s">
        <v>451</v>
      </c>
      <c r="C46" s="39">
        <v>0.14921799472415403</v>
      </c>
      <c r="D46" s="50">
        <v>0.15065710184106545</v>
      </c>
    </row>
    <row r="47" spans="1:4" x14ac:dyDescent="0.25">
      <c r="A47" s="48" t="s">
        <v>862</v>
      </c>
      <c r="B47" s="49" t="s">
        <v>453</v>
      </c>
      <c r="C47" s="39">
        <v>7.8383265015935316E-2</v>
      </c>
      <c r="D47" s="45">
        <v>7.9101071320758359E-2</v>
      </c>
    </row>
    <row r="48" spans="1:4" x14ac:dyDescent="0.25">
      <c r="A48" s="48" t="s">
        <v>863</v>
      </c>
      <c r="B48" s="49" t="s">
        <v>315</v>
      </c>
      <c r="C48" s="39">
        <v>0.11360728835657806</v>
      </c>
      <c r="D48" s="50">
        <v>0.11324137238100238</v>
      </c>
    </row>
    <row r="49" spans="1:4" x14ac:dyDescent="0.25">
      <c r="A49" s="48" t="s">
        <v>864</v>
      </c>
      <c r="B49" s="49" t="s">
        <v>214</v>
      </c>
      <c r="C49" s="39">
        <v>0.16333306739571335</v>
      </c>
      <c r="D49" s="45">
        <v>0.16330349397121557</v>
      </c>
    </row>
    <row r="50" spans="1:4" x14ac:dyDescent="0.25">
      <c r="A50" s="48" t="s">
        <v>865</v>
      </c>
      <c r="B50" s="49" t="s">
        <v>143</v>
      </c>
      <c r="C50" s="39">
        <v>6.5711643829784505E-2</v>
      </c>
      <c r="D50" s="50">
        <v>6.5975406167077311E-2</v>
      </c>
    </row>
    <row r="51" spans="1:4" x14ac:dyDescent="0.25">
      <c r="A51" s="48" t="s">
        <v>866</v>
      </c>
      <c r="B51" s="49" t="s">
        <v>465</v>
      </c>
      <c r="C51" s="39">
        <v>0.11896713020585167</v>
      </c>
      <c r="D51" s="45">
        <v>0.11894096595355892</v>
      </c>
    </row>
    <row r="52" spans="1:4" x14ac:dyDescent="0.25">
      <c r="A52" s="48" t="s">
        <v>867</v>
      </c>
      <c r="B52" s="49" t="s">
        <v>170</v>
      </c>
      <c r="C52" s="39">
        <v>0.15099232918440175</v>
      </c>
      <c r="D52" s="50">
        <v>0.15039846300145848</v>
      </c>
    </row>
    <row r="53" spans="1:4" x14ac:dyDescent="0.25">
      <c r="A53" s="48" t="s">
        <v>868</v>
      </c>
      <c r="B53" s="49" t="s">
        <v>570</v>
      </c>
      <c r="C53" s="39">
        <v>9.2136157821396239E-2</v>
      </c>
      <c r="D53" s="45">
        <v>9.2332708275451023E-2</v>
      </c>
    </row>
    <row r="54" spans="1:4" x14ac:dyDescent="0.25">
      <c r="A54" s="48" t="s">
        <v>869</v>
      </c>
      <c r="B54" s="49" t="s">
        <v>483</v>
      </c>
      <c r="C54" s="39">
        <v>0.10623924877905448</v>
      </c>
      <c r="D54" s="50">
        <v>0.1065636734467979</v>
      </c>
    </row>
    <row r="55" spans="1:4" x14ac:dyDescent="0.25">
      <c r="A55" s="48" t="s">
        <v>870</v>
      </c>
      <c r="B55" s="49" t="s">
        <v>625</v>
      </c>
      <c r="C55" s="39">
        <v>0.10820681577222165</v>
      </c>
      <c r="D55" s="45">
        <v>0.10897401119310127</v>
      </c>
    </row>
    <row r="56" spans="1:4" x14ac:dyDescent="0.25">
      <c r="A56" s="48" t="s">
        <v>871</v>
      </c>
      <c r="B56" s="49" t="s">
        <v>689</v>
      </c>
      <c r="C56" s="39">
        <v>0.16644104330705289</v>
      </c>
      <c r="D56" s="50">
        <v>0.16675673044417713</v>
      </c>
    </row>
    <row r="57" spans="1:4" x14ac:dyDescent="0.25">
      <c r="A57" s="48" t="s">
        <v>872</v>
      </c>
      <c r="B57" s="49" t="s">
        <v>511</v>
      </c>
      <c r="C57" s="39">
        <v>7.5848822972182858E-2</v>
      </c>
      <c r="D57" s="45">
        <v>7.578840338613238E-2</v>
      </c>
    </row>
    <row r="58" spans="1:4" x14ac:dyDescent="0.25">
      <c r="A58" s="48" t="s">
        <v>873</v>
      </c>
      <c r="B58" s="49" t="s">
        <v>509</v>
      </c>
      <c r="C58" s="39">
        <v>8.0017123670736212E-2</v>
      </c>
      <c r="D58" s="50">
        <v>8.0450844231836238E-2</v>
      </c>
    </row>
    <row r="59" spans="1:4" x14ac:dyDescent="0.25">
      <c r="A59" s="48" t="s">
        <v>874</v>
      </c>
      <c r="B59" s="49" t="s">
        <v>409</v>
      </c>
      <c r="C59" s="39">
        <v>6.4791016737925936E-2</v>
      </c>
      <c r="D59" s="45">
        <v>6.4784961350326922E-2</v>
      </c>
    </row>
    <row r="60" spans="1:4" x14ac:dyDescent="0.25">
      <c r="A60" s="48" t="s">
        <v>875</v>
      </c>
      <c r="B60" s="49" t="s">
        <v>85</v>
      </c>
      <c r="C60" s="39">
        <v>0.1084343636499899</v>
      </c>
      <c r="D60" s="50">
        <v>0.1085169583923714</v>
      </c>
    </row>
    <row r="61" spans="1:4" x14ac:dyDescent="0.25">
      <c r="A61" s="48" t="s">
        <v>876</v>
      </c>
      <c r="B61" s="49" t="s">
        <v>527</v>
      </c>
      <c r="C61" s="39">
        <v>7.2257051676273609E-2</v>
      </c>
      <c r="D61" s="45">
        <v>7.2018078976970032E-2</v>
      </c>
    </row>
    <row r="62" spans="1:4" x14ac:dyDescent="0.25">
      <c r="A62" s="48" t="s">
        <v>877</v>
      </c>
      <c r="B62" s="49" t="s">
        <v>150</v>
      </c>
      <c r="C62" s="39">
        <v>0.21046458895897047</v>
      </c>
      <c r="D62" s="50">
        <v>0.21047922375083422</v>
      </c>
    </row>
    <row r="63" spans="1:4" x14ac:dyDescent="0.25">
      <c r="A63" s="48" t="s">
        <v>878</v>
      </c>
      <c r="B63" s="49" t="s">
        <v>635</v>
      </c>
      <c r="C63" s="39">
        <v>5.9607919073289849E-2</v>
      </c>
      <c r="D63" s="45">
        <v>5.9418958976733362E-2</v>
      </c>
    </row>
    <row r="64" spans="1:4" x14ac:dyDescent="0.25">
      <c r="A64" s="48" t="s">
        <v>879</v>
      </c>
      <c r="B64" s="49" t="s">
        <v>130</v>
      </c>
      <c r="C64" s="39">
        <v>7.2762598551912333E-2</v>
      </c>
      <c r="D64" s="45">
        <v>7.2741882219562862E-2</v>
      </c>
    </row>
    <row r="65" spans="1:4" x14ac:dyDescent="0.25">
      <c r="A65" s="48" t="s">
        <v>880</v>
      </c>
      <c r="B65" s="49" t="s">
        <v>631</v>
      </c>
      <c r="C65" s="39">
        <v>0.12835903054803216</v>
      </c>
      <c r="D65" s="45">
        <v>0.12813197323390615</v>
      </c>
    </row>
    <row r="66" spans="1:4" x14ac:dyDescent="0.25">
      <c r="A66" s="48" t="s">
        <v>881</v>
      </c>
      <c r="B66" s="49" t="s">
        <v>535</v>
      </c>
      <c r="C66" s="39">
        <v>5.7903880711651944E-2</v>
      </c>
      <c r="D66" s="45">
        <v>5.7763115967958405E-2</v>
      </c>
    </row>
    <row r="67" spans="1:4" x14ac:dyDescent="0.25">
      <c r="A67" s="48" t="s">
        <v>882</v>
      </c>
      <c r="B67" s="49" t="s">
        <v>545</v>
      </c>
      <c r="C67" s="39">
        <v>6.665432790108014E-2</v>
      </c>
      <c r="D67" s="45">
        <v>6.7071223176352154E-2</v>
      </c>
    </row>
    <row r="68" spans="1:4" x14ac:dyDescent="0.25">
      <c r="A68" s="48" t="s">
        <v>883</v>
      </c>
      <c r="B68" s="49" t="s">
        <v>548</v>
      </c>
      <c r="C68" s="39">
        <v>7.1649527879122238E-2</v>
      </c>
      <c r="D68" s="45">
        <v>7.1394970975513644E-2</v>
      </c>
    </row>
    <row r="69" spans="1:4" x14ac:dyDescent="0.25">
      <c r="A69" s="48" t="s">
        <v>884</v>
      </c>
      <c r="B69" s="49" t="s">
        <v>558</v>
      </c>
      <c r="C69" s="39">
        <v>0.17643186400521654</v>
      </c>
      <c r="D69" s="45">
        <v>0.17613542174351504</v>
      </c>
    </row>
    <row r="70" spans="1:4" x14ac:dyDescent="0.25">
      <c r="A70" s="48" t="s">
        <v>885</v>
      </c>
      <c r="B70" s="49" t="s">
        <v>584</v>
      </c>
      <c r="C70" s="39">
        <v>0.10831705311922742</v>
      </c>
      <c r="D70" s="45">
        <v>0.10947324909227589</v>
      </c>
    </row>
    <row r="71" spans="1:4" x14ac:dyDescent="0.25">
      <c r="A71" s="48" t="s">
        <v>886</v>
      </c>
      <c r="B71" s="49" t="s">
        <v>97</v>
      </c>
      <c r="C71" s="39">
        <v>8.2891527398202658E-2</v>
      </c>
      <c r="D71" s="45">
        <v>8.2775242219819925E-2</v>
      </c>
    </row>
    <row r="72" spans="1:4" x14ac:dyDescent="0.25">
      <c r="A72" s="48" t="s">
        <v>887</v>
      </c>
      <c r="B72" s="49" t="s">
        <v>596</v>
      </c>
      <c r="C72" s="39">
        <v>6.265557202159866E-2</v>
      </c>
      <c r="D72" s="45">
        <v>6.2438075185747399E-2</v>
      </c>
    </row>
    <row r="73" spans="1:4" x14ac:dyDescent="0.25">
      <c r="A73" s="48" t="s">
        <v>888</v>
      </c>
      <c r="B73" s="49" t="s">
        <v>606</v>
      </c>
      <c r="C73" s="39">
        <v>6.7612603465530524E-2</v>
      </c>
      <c r="D73" s="45">
        <v>6.8564454100723496E-2</v>
      </c>
    </row>
    <row r="74" spans="1:4" x14ac:dyDescent="0.25">
      <c r="A74" s="48" t="s">
        <v>889</v>
      </c>
      <c r="B74" s="49" t="s">
        <v>289</v>
      </c>
      <c r="C74" s="39">
        <v>0.2462582461409199</v>
      </c>
      <c r="D74" s="45">
        <v>0.24592105980434711</v>
      </c>
    </row>
    <row r="75" spans="1:4" x14ac:dyDescent="0.25">
      <c r="A75" s="48" t="s">
        <v>890</v>
      </c>
      <c r="B75" s="49" t="s">
        <v>611</v>
      </c>
      <c r="C75" s="39">
        <v>0.18528014714143595</v>
      </c>
      <c r="D75" s="45">
        <v>0.18573787163469141</v>
      </c>
    </row>
    <row r="76" spans="1:4" x14ac:dyDescent="0.25">
      <c r="A76" s="48" t="s">
        <v>891</v>
      </c>
      <c r="B76" s="49" t="s">
        <v>55</v>
      </c>
      <c r="C76" s="39">
        <v>6.0920495378301534E-2</v>
      </c>
      <c r="D76" s="45">
        <v>6.0772485295810079E-2</v>
      </c>
    </row>
    <row r="77" spans="1:4" x14ac:dyDescent="0.25">
      <c r="A77" s="48" t="s">
        <v>892</v>
      </c>
      <c r="B77" s="49" t="s">
        <v>148</v>
      </c>
      <c r="C77" s="39">
        <v>0.20693902777390988</v>
      </c>
      <c r="D77" s="45">
        <v>0.20683818884377375</v>
      </c>
    </row>
    <row r="78" spans="1:4" x14ac:dyDescent="0.25">
      <c r="A78" s="48" t="s">
        <v>893</v>
      </c>
      <c r="B78" s="49" t="s">
        <v>152</v>
      </c>
      <c r="C78" s="39">
        <v>0.20798798037234964</v>
      </c>
      <c r="D78" s="45">
        <v>0.20796127822540481</v>
      </c>
    </row>
    <row r="79" spans="1:4" x14ac:dyDescent="0.25">
      <c r="A79" s="48" t="s">
        <v>894</v>
      </c>
      <c r="B79" s="49" t="s">
        <v>226</v>
      </c>
      <c r="C79" s="39">
        <v>5.8982447555161875E-2</v>
      </c>
      <c r="D79" s="45">
        <v>5.912275641428906E-2</v>
      </c>
    </row>
    <row r="80" spans="1:4" x14ac:dyDescent="0.25">
      <c r="A80" s="48" t="s">
        <v>895</v>
      </c>
      <c r="B80" s="49" t="s">
        <v>228</v>
      </c>
      <c r="C80" s="39">
        <v>0.14802581249352001</v>
      </c>
      <c r="D80" s="45">
        <v>0.14984098404764151</v>
      </c>
    </row>
    <row r="81" spans="1:4" x14ac:dyDescent="0.25">
      <c r="A81" s="48" t="s">
        <v>896</v>
      </c>
      <c r="B81" s="49" t="s">
        <v>220</v>
      </c>
      <c r="C81" s="39">
        <v>9.6240076164906901E-2</v>
      </c>
      <c r="D81" s="45">
        <v>9.6006032494147256E-2</v>
      </c>
    </row>
    <row r="82" spans="1:4" x14ac:dyDescent="0.25">
      <c r="A82" s="48" t="s">
        <v>897</v>
      </c>
      <c r="B82" s="49" t="s">
        <v>659</v>
      </c>
      <c r="C82" s="39">
        <v>0.14058148892662437</v>
      </c>
      <c r="D82" s="45">
        <v>0.14123152331929711</v>
      </c>
    </row>
    <row r="83" spans="1:4" x14ac:dyDescent="0.25">
      <c r="A83" s="48" t="s">
        <v>898</v>
      </c>
      <c r="B83" s="49" t="s">
        <v>485</v>
      </c>
      <c r="C83" s="39">
        <v>0.14477343762871173</v>
      </c>
      <c r="D83" s="45">
        <v>0.14472369490129142</v>
      </c>
    </row>
    <row r="84" spans="1:4" x14ac:dyDescent="0.25">
      <c r="A84" s="48" t="s">
        <v>899</v>
      </c>
      <c r="B84" s="49" t="s">
        <v>51</v>
      </c>
      <c r="C84" s="39">
        <v>0.15028564485958956</v>
      </c>
      <c r="D84" s="45">
        <v>0.15024265007213411</v>
      </c>
    </row>
    <row r="85" spans="1:4" x14ac:dyDescent="0.25">
      <c r="A85" s="48" t="s">
        <v>900</v>
      </c>
      <c r="B85" s="49" t="s">
        <v>673</v>
      </c>
      <c r="C85" s="39">
        <v>9.2893220443237945E-2</v>
      </c>
      <c r="D85" s="45">
        <v>9.2744417674312574E-2</v>
      </c>
    </row>
    <row r="86" spans="1:4" x14ac:dyDescent="0.25">
      <c r="A86" s="48" t="s">
        <v>901</v>
      </c>
      <c r="B86" s="49" t="s">
        <v>681</v>
      </c>
      <c r="C86" s="39">
        <v>0.26261764911875762</v>
      </c>
      <c r="D86" s="45">
        <v>0.26259871838238896</v>
      </c>
    </row>
    <row r="87" spans="1:4" x14ac:dyDescent="0.25">
      <c r="A87" s="48" t="s">
        <v>902</v>
      </c>
      <c r="B87" s="49" t="s">
        <v>347</v>
      </c>
      <c r="C87" s="39">
        <v>7.7030768075610601E-2</v>
      </c>
      <c r="D87" s="45">
        <v>7.7197670680024477E-2</v>
      </c>
    </row>
    <row r="88" spans="1:4" x14ac:dyDescent="0.25">
      <c r="A88" s="48" t="s">
        <v>903</v>
      </c>
      <c r="B88" s="49" t="s">
        <v>687</v>
      </c>
      <c r="C88" s="39">
        <v>6.5649615842735404E-2</v>
      </c>
      <c r="D88" s="45">
        <v>6.5739976036134934E-2</v>
      </c>
    </row>
    <row r="89" spans="1:4" x14ac:dyDescent="0.25">
      <c r="A89" s="48" t="s">
        <v>904</v>
      </c>
      <c r="B89" s="49" t="s">
        <v>675</v>
      </c>
      <c r="C89" s="39">
        <v>0.13832686541597217</v>
      </c>
      <c r="D89" s="45">
        <v>0.13978515010148845</v>
      </c>
    </row>
    <row r="90" spans="1:4" x14ac:dyDescent="0.25">
      <c r="A90" s="48" t="s">
        <v>905</v>
      </c>
      <c r="B90" s="49" t="s">
        <v>701</v>
      </c>
      <c r="C90" s="39">
        <v>1.9787604576936201E-2</v>
      </c>
      <c r="D90" s="45">
        <v>1.9786493753346832E-2</v>
      </c>
    </row>
    <row r="91" spans="1:4" x14ac:dyDescent="0.25">
      <c r="A91" s="48" t="s">
        <v>906</v>
      </c>
      <c r="B91" s="49" t="s">
        <v>718</v>
      </c>
      <c r="C91" s="39">
        <v>5.1805979243571471E-2</v>
      </c>
      <c r="D91" s="45">
        <v>5.1826480425518948E-2</v>
      </c>
    </row>
    <row r="92" spans="1:4" x14ac:dyDescent="0.25">
      <c r="A92" s="48" t="s">
        <v>907</v>
      </c>
      <c r="B92" s="49" t="s">
        <v>709</v>
      </c>
      <c r="C92" s="39">
        <v>0.14678280452490911</v>
      </c>
      <c r="D92" s="45">
        <v>0.14696373324979206</v>
      </c>
    </row>
    <row r="93" spans="1:4" x14ac:dyDescent="0.25">
      <c r="A93" s="48" t="s">
        <v>908</v>
      </c>
      <c r="B93" s="49" t="s">
        <v>707</v>
      </c>
      <c r="C93" s="39">
        <v>5.4145955674121254E-2</v>
      </c>
      <c r="D93" s="45">
        <v>5.466789714001874E-2</v>
      </c>
    </row>
    <row r="94" spans="1:4" x14ac:dyDescent="0.25">
      <c r="A94" s="48" t="s">
        <v>909</v>
      </c>
      <c r="B94" s="49" t="s">
        <v>375</v>
      </c>
      <c r="C94" s="39">
        <v>5.18909579131865E-2</v>
      </c>
      <c r="D94" s="45">
        <v>5.1923418381521848E-2</v>
      </c>
    </row>
    <row r="95" spans="1:4" x14ac:dyDescent="0.25">
      <c r="A95" s="48" t="s">
        <v>910</v>
      </c>
      <c r="B95" s="49" t="s">
        <v>740</v>
      </c>
      <c r="C95" s="39">
        <v>5.9393397391638916E-2</v>
      </c>
      <c r="D95" s="45">
        <v>6.0035018780688829E-2</v>
      </c>
    </row>
    <row r="96" spans="1:4" x14ac:dyDescent="0.25">
      <c r="A96" s="48" t="s">
        <v>911</v>
      </c>
      <c r="B96" s="49" t="s">
        <v>736</v>
      </c>
      <c r="C96" s="39">
        <v>5.4736277710419723E-2</v>
      </c>
      <c r="D96" s="45">
        <v>5.4767400580355112E-2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"COA TIER STRUCTURE ON "&amp;'OPTIONS - MARGIN INTERVALS'!A1</f>
        <v>COA TIER STRUCTURE ON JULY 10,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95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6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"INTRA-COMMODITY SPREAD CHARGES - MONTHLY BUTTERFLY ON "&amp;'OPTIONS - MARGIN INTERVALS'!A1</f>
        <v>INTRA-COMMODITY SPREAD CHARGES - MONTHLY BUTTERFLY ON JULY 10,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2</v>
      </c>
      <c r="C11" s="136" t="s">
        <v>3</v>
      </c>
      <c r="D11" s="136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"INTRA-COMMODITY SPREAD CHARGES - INTER-MONTH STRATEGY ON "&amp;'OPTIONS - MARGIN INTERVALS'!A1</f>
        <v>INTRA-COMMODITY SPREAD CHARGES - INTER-MONTH STRATEGY ON JULY 10,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C17:C18"/>
    <mergeCell ref="A16:E16"/>
    <mergeCell ref="B17:B18"/>
    <mergeCell ref="A10:E10"/>
    <mergeCell ref="B11:B12"/>
    <mergeCell ref="C11:C12"/>
    <mergeCell ref="D11:D12"/>
    <mergeCell ref="B5:B8"/>
    <mergeCell ref="A1:E1"/>
    <mergeCell ref="A2:E2"/>
    <mergeCell ref="B3:B4"/>
    <mergeCell ref="C3:C4"/>
    <mergeCell ref="D3:D4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"CRA TIER STRUCTURE ON "&amp;'OPTIONS - MARGIN INTERVALS'!A1</f>
        <v>CRA TIER STRUCTURE ON JULY 10,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"INTRA-COMMODITY SPREAD CHARGES - QUARTELY BUTTERFLY ON "&amp;'OPTIONS - MARGIN INTERVALS'!A1</f>
        <v>INTRA-COMMODITY SPREAD CHARGES - QUARTELY BUTTERFLY ON JULY 10,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2</v>
      </c>
      <c r="C19" s="136" t="s">
        <v>3</v>
      </c>
      <c r="D19" s="136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187</v>
      </c>
      <c r="D23" s="13">
        <v>184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134</v>
      </c>
      <c r="D24" s="13">
        <v>135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254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260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164</v>
      </c>
      <c r="D27" s="13">
        <v>174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153</v>
      </c>
      <c r="D28" s="13">
        <v>163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232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"INTRA-COMMODITY SPREAD CHARGES - SIX-MONTHLY BUTTERFLY ON "&amp;'OPTIONS - MARGIN INTERVALS'!A1</f>
        <v>INTRA-COMMODITY SPREAD CHARGES - SIX-MONTHLY BUTTERFLY ON JULY 10,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147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126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253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174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160</v>
      </c>
      <c r="D39" s="19">
        <v>166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128</v>
      </c>
      <c r="D40" s="19">
        <v>134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106</v>
      </c>
      <c r="D41" s="19">
        <v>112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96</v>
      </c>
      <c r="D42" s="20">
        <v>110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"INTRA-COMMODITY SPREAD CHARGES - NINE-MONTHLY BUTTERFLY ON "&amp;'OPTIONS - MARGIN INTERVALS'!A1</f>
        <v>INTRA-COMMODITY SPREAD CHARGES - NINE-MONTHLY BUTTERFLY ON JULY 10,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390</v>
      </c>
      <c r="D47" s="19">
        <v>389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168</v>
      </c>
      <c r="D48" s="19">
        <v>160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298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162</v>
      </c>
      <c r="D50" s="19">
        <v>166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211</v>
      </c>
      <c r="D51" s="19">
        <v>217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142</v>
      </c>
      <c r="D52" s="20">
        <v>148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"INTRA-COMMODITY SPREAD CHARGES - YEARLY BUTTERFLY ON "&amp;'OPTIONS - MARGIN INTERVALS'!A1</f>
        <v>INTRA-COMMODITY SPREAD CHARGES - YEARLY BUTTERFLY ON JULY 10,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314</v>
      </c>
      <c r="D57" s="19">
        <v>313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196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357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192</v>
      </c>
      <c r="D60" s="20">
        <v>196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"INTRA-COMMODITY SPREAD CHARGES - INTER-MONTH STRATEGY ON "&amp;'OPTIONS - MARGIN INTERVALS'!A1</f>
        <v>INTRA-COMMODITY SPREAD CHARGES - INTER-MONTH STRATEGY ON JULY 10,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256</v>
      </c>
      <c r="C65" s="24">
        <v>267</v>
      </c>
      <c r="D65" s="25">
        <v>273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315</v>
      </c>
      <c r="E66" s="30">
        <v>444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238</v>
      </c>
      <c r="E67" s="30">
        <v>291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"SDV TIER STRUCTURE ON "&amp;'OPTIONS - MARGIN INTERVALS'!A1</f>
        <v>SDV TIER STRUCTURE ON JULY 10,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2" t="str">
        <f>"INTRA-COMMODITY SPREAD CHARGES - INTER-MONTH STRATEGY ON "&amp;'OPTIONS - MARGIN INTERVALS'!A1</f>
        <v>INTRA-COMMODITY SPREAD CHARGES - INTER-MONTH STRATEGY ON JULY 10,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"SXF TIER STRUCTURE ON "&amp;'OPTIONS - MARGIN INTERVALS'!A1</f>
        <v>SXF TIER STRUCTURE ON JULY 10,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JULY 10,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2296</v>
      </c>
      <c r="D17" s="26">
        <v>5842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1091</v>
      </c>
      <c r="D18" s="30">
        <v>4639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"AXF TIER STRUCTURE ON "&amp;'OPTIONS - MARGIN INTERVALS'!A1</f>
        <v>AXF TIER STRUCTURE ON JULY 10,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"INTRA-COMMODITY SPREAD CHARGES - INTER-MONTH STRATEGY ON "&amp;'OPTIONS - MARGIN INTERVALS'!A1</f>
        <v>INTRA-COMMODITY SPREAD CHARGES - INTER-MONTH STRATEGY ON JULY 10,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2109</v>
      </c>
      <c r="C17" s="24">
        <v>1929</v>
      </c>
      <c r="D17" s="26">
        <v>1674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2099</v>
      </c>
      <c r="D18" s="30">
        <v>1832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2"/>
      <c r="B1" s="153"/>
      <c r="C1" s="153"/>
      <c r="D1" s="154"/>
    </row>
    <row r="2" spans="1:4" ht="50.1" customHeight="1" thickBot="1" x14ac:dyDescent="0.3">
      <c r="A2" s="155" t="str">
        <f>"INTRA-COMMODITY (Inter-Month) SPREAD CHARGES EFFECTIVE ON "&amp;'OPTIONS - MARGIN INTERVALS'!A1</f>
        <v>INTRA-COMMODITY (Inter-Month) SPREAD CHARGES EFFECTIVE ON JULY 10, 2026</v>
      </c>
      <c r="B2" s="156"/>
      <c r="C2" s="156"/>
      <c r="D2" s="157"/>
    </row>
    <row r="3" spans="1:4" ht="12.75" customHeight="1" x14ac:dyDescent="0.25">
      <c r="A3" s="158" t="s">
        <v>17</v>
      </c>
      <c r="B3" s="160" t="s">
        <v>12</v>
      </c>
      <c r="C3" s="160" t="s">
        <v>18</v>
      </c>
      <c r="D3" s="160" t="s">
        <v>19</v>
      </c>
    </row>
    <row r="4" spans="1:4" ht="30" customHeight="1" thickBot="1" x14ac:dyDescent="0.3">
      <c r="A4" s="159"/>
      <c r="B4" s="161"/>
      <c r="C4" s="161"/>
      <c r="D4" s="161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770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772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774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783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785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787</v>
      </c>
      <c r="C11" s="89">
        <v>200</v>
      </c>
      <c r="D11" s="90">
        <v>200</v>
      </c>
    </row>
    <row r="12" spans="1:4" x14ac:dyDescent="0.25">
      <c r="A12" s="65" t="s">
        <v>792</v>
      </c>
      <c r="B12" s="66" t="s">
        <v>793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795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797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799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803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805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807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809</v>
      </c>
      <c r="C19" s="67">
        <v>125</v>
      </c>
      <c r="D19" s="68">
        <v>125</v>
      </c>
    </row>
    <row r="20" spans="1:4" x14ac:dyDescent="0.25">
      <c r="A20" s="65" t="s">
        <v>810</v>
      </c>
      <c r="B20" s="69" t="s">
        <v>811</v>
      </c>
      <c r="C20" s="67">
        <v>100</v>
      </c>
      <c r="D20" s="70">
        <v>100</v>
      </c>
    </row>
    <row r="21" spans="1:4" x14ac:dyDescent="0.25">
      <c r="A21" s="65" t="s">
        <v>812</v>
      </c>
      <c r="B21" s="69" t="s">
        <v>813</v>
      </c>
      <c r="C21" s="67">
        <v>100</v>
      </c>
      <c r="D21" s="70">
        <v>100</v>
      </c>
    </row>
    <row r="22" spans="1:4" x14ac:dyDescent="0.25">
      <c r="A22" s="65" t="s">
        <v>814</v>
      </c>
      <c r="B22" s="69" t="s">
        <v>815</v>
      </c>
      <c r="C22" s="67">
        <v>100</v>
      </c>
      <c r="D22" s="70">
        <v>100</v>
      </c>
    </row>
    <row r="23" spans="1:4" x14ac:dyDescent="0.25">
      <c r="A23" s="65" t="s">
        <v>816</v>
      </c>
      <c r="B23" s="69" t="s">
        <v>817</v>
      </c>
      <c r="C23" s="67">
        <v>100</v>
      </c>
      <c r="D23" s="70">
        <v>100</v>
      </c>
    </row>
    <row r="24" spans="1:4" x14ac:dyDescent="0.25">
      <c r="A24" s="65" t="s">
        <v>818</v>
      </c>
      <c r="B24" s="69" t="s">
        <v>819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62" t="str">
        <f>"SHARE FUTURES INTRA-COMMODITY (Inter-Month) SPREAD CHARGES EFFECTIVE ON "&amp;'OPTIONS - MARGIN INTERVALS'!A1</f>
        <v>SHARE FUTURES INTRA-COMMODITY (Inter-Month) SPREAD CHARGES EFFECTIVE ON JULY 10, 2026</v>
      </c>
      <c r="B30" s="163"/>
      <c r="C30" s="163"/>
      <c r="D30" s="164"/>
    </row>
    <row r="31" spans="1:4" ht="15" customHeight="1" x14ac:dyDescent="0.25">
      <c r="A31" s="158" t="s">
        <v>17</v>
      </c>
      <c r="B31" s="160" t="s">
        <v>12</v>
      </c>
      <c r="C31" s="160" t="s">
        <v>18</v>
      </c>
      <c r="D31" s="160" t="s">
        <v>19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820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740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736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65"/>
      <c r="B1" s="166"/>
      <c r="C1" s="166"/>
      <c r="D1" s="166"/>
      <c r="E1" s="166"/>
    </row>
    <row r="2" spans="1:5" ht="60" customHeight="1" thickBot="1" x14ac:dyDescent="0.3">
      <c r="A2" s="167" t="str">
        <f>"INTEREST RATE FUTURES INTER-COMMODITY SPREAD CHARGES EFFECTIVE ON "&amp;'OPTIONS - MARGIN INTERVALS'!A1</f>
        <v>INTEREST RATE FUTURES INTER-COMMODITY SPREAD CHARGES EFFECTIVE ON JULY 10, 2026</v>
      </c>
      <c r="B2" s="168"/>
      <c r="C2" s="168"/>
      <c r="D2" s="168"/>
      <c r="E2" s="168"/>
    </row>
    <row r="3" spans="1:5" x14ac:dyDescent="0.25">
      <c r="A3" s="169" t="s">
        <v>24</v>
      </c>
      <c r="B3" s="170" t="s">
        <v>39</v>
      </c>
      <c r="C3" s="170" t="s">
        <v>40</v>
      </c>
      <c r="D3" s="172" t="s">
        <v>25</v>
      </c>
      <c r="E3" s="170" t="s">
        <v>26</v>
      </c>
    </row>
    <row r="4" spans="1:5" ht="34.5" customHeight="1" x14ac:dyDescent="0.25">
      <c r="A4" s="158"/>
      <c r="B4" s="171"/>
      <c r="C4" s="171"/>
      <c r="D4" s="160"/>
      <c r="E4" s="171"/>
    </row>
    <row r="5" spans="1:5" x14ac:dyDescent="0.25">
      <c r="A5" s="75" t="s">
        <v>979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7" t="str">
        <f>"INDEX, SECTORIAL AND SHARE FUTURES INTER-COMMODITY SPREAD CHARGES EFFECTIVE ON "&amp;'OPTIONS - MARGIN INTERVALS'!A1</f>
        <v>INDEX, SECTORIAL AND SHARE FUTURES INTER-COMMODITY SPREAD CHARGES EFFECTIVE ON JULY 10, 2026</v>
      </c>
      <c r="B17" s="168"/>
      <c r="C17" s="168"/>
      <c r="D17" s="168"/>
      <c r="E17" s="168"/>
    </row>
    <row r="18" spans="1:5" ht="12.75" customHeight="1" x14ac:dyDescent="0.25">
      <c r="A18" s="169" t="s">
        <v>24</v>
      </c>
      <c r="B18" s="170" t="s">
        <v>39</v>
      </c>
      <c r="C18" s="170" t="s">
        <v>40</v>
      </c>
      <c r="D18" s="172" t="s">
        <v>25</v>
      </c>
      <c r="E18" s="170" t="s">
        <v>26</v>
      </c>
    </row>
    <row r="19" spans="1:5" ht="45.75" customHeight="1" x14ac:dyDescent="0.25">
      <c r="A19" s="158"/>
      <c r="B19" s="171"/>
      <c r="C19" s="171"/>
      <c r="D19" s="160"/>
      <c r="E19" s="171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0.64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143</v>
      </c>
      <c r="D81" s="76">
        <v>0.63</v>
      </c>
      <c r="E81" s="77">
        <v>0.64</v>
      </c>
    </row>
    <row r="82" spans="1:5" x14ac:dyDescent="0.25">
      <c r="A82" s="75" t="s">
        <v>1048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0.61</v>
      </c>
      <c r="E88" s="77">
        <v>0.62</v>
      </c>
    </row>
    <row r="89" spans="1:5" x14ac:dyDescent="0.25">
      <c r="A89" s="75" t="s">
        <v>1055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34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2</v>
      </c>
      <c r="D103" s="76">
        <v>0.57999999999999996</v>
      </c>
      <c r="E103" s="77">
        <v>0.57999999999999996</v>
      </c>
    </row>
    <row r="104" spans="1:5" x14ac:dyDescent="0.25">
      <c r="A104" s="75" t="s">
        <v>1070</v>
      </c>
      <c r="B104" s="98">
        <v>1</v>
      </c>
      <c r="C104" s="99">
        <v>19</v>
      </c>
      <c r="D104" s="76">
        <v>0.57999999999999996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59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6</v>
      </c>
      <c r="C114" s="99">
        <v>1</v>
      </c>
      <c r="D114" s="76">
        <v>0.56000000000000005</v>
      </c>
      <c r="E114" s="77">
        <v>0.57000000000000006</v>
      </c>
    </row>
    <row r="115" spans="1:5" x14ac:dyDescent="0.25">
      <c r="A115" s="75" t="s">
        <v>1081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16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</v>
      </c>
      <c r="D122" s="76">
        <v>0.55000000000000004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18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14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2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4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14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2</v>
      </c>
      <c r="C153" s="99">
        <v>1</v>
      </c>
      <c r="D153" s="76">
        <v>0.49</v>
      </c>
      <c r="E153" s="77">
        <v>0.49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1</v>
      </c>
      <c r="C155" s="99">
        <v>2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0.48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19</v>
      </c>
      <c r="D157" s="76">
        <v>0.48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10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2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3</v>
      </c>
      <c r="C162" s="99">
        <v>1</v>
      </c>
      <c r="D162" s="76">
        <v>0.47000000000000003</v>
      </c>
      <c r="E162" s="77">
        <v>0.48</v>
      </c>
    </row>
    <row r="163" spans="1:5" x14ac:dyDescent="0.25">
      <c r="A163" s="75" t="s">
        <v>1129</v>
      </c>
      <c r="B163" s="98">
        <v>2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6</v>
      </c>
      <c r="D164" s="76">
        <v>0.47000000000000003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55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36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6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13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4</v>
      </c>
      <c r="D171" s="76">
        <v>0.48</v>
      </c>
      <c r="E171" s="77">
        <v>0.48</v>
      </c>
    </row>
    <row r="172" spans="1:5" x14ac:dyDescent="0.25">
      <c r="A172" s="75" t="s">
        <v>1138</v>
      </c>
      <c r="B172" s="98">
        <v>1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2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8</v>
      </c>
      <c r="D186" s="76">
        <v>0.45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1156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1</v>
      </c>
      <c r="C193" s="99">
        <v>35</v>
      </c>
      <c r="D193" s="76">
        <v>0.44</v>
      </c>
      <c r="E193" s="77">
        <v>0.45</v>
      </c>
    </row>
    <row r="194" spans="1:5" x14ac:dyDescent="0.25">
      <c r="A194" s="75" t="s">
        <v>1160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1162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4</v>
      </c>
      <c r="C205" s="99">
        <v>1</v>
      </c>
      <c r="D205" s="76">
        <v>0.41000000000000003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1175</v>
      </c>
      <c r="B209" s="98">
        <v>1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3</v>
      </c>
      <c r="C233" s="99">
        <v>1</v>
      </c>
      <c r="D233" s="76">
        <v>0.27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0.22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tabSelected="1" view="pageBreakPreview" topLeftCell="A232" zoomScaleNormal="100" zoomScaleSheetLayoutView="100" workbookViewId="0">
      <selection activeCell="C240" sqref="C240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10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9.0267670752058507E-2</v>
      </c>
      <c r="D5" s="40">
        <v>9.009159976731132E-2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0.17457080264473041</v>
      </c>
      <c r="D6" s="45">
        <v>0.17532881711004014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0.12561918880563952</v>
      </c>
      <c r="D7" s="50">
        <v>0.12560513915077559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0.1563949208576676</v>
      </c>
      <c r="D8" s="50">
        <v>0.15655500826192348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0.15028564485958956</v>
      </c>
      <c r="D9" s="50">
        <v>0.15024265007213411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0.25445130234207003</v>
      </c>
      <c r="D10" s="50">
        <v>0.25439900982749825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6.0920495378301534E-2</v>
      </c>
      <c r="D11" s="50">
        <v>6.0772485295810079E-2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0.14914520750874344</v>
      </c>
      <c r="D12" s="50">
        <v>0.14868473024194523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9.1597417250389571E-2</v>
      </c>
      <c r="D13" s="50">
        <v>9.1341911448839574E-2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1228</v>
      </c>
      <c r="C14" s="39">
        <v>0.15849879655038479</v>
      </c>
      <c r="D14" s="50">
        <v>0.15881350140516065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1229</v>
      </c>
      <c r="C15" s="39">
        <v>0.17687274287751623</v>
      </c>
      <c r="D15" s="50">
        <v>0.17621118435017516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0.21813690385010809</v>
      </c>
      <c r="D16" s="50">
        <v>0.21800586593475588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0.11460155873192043</v>
      </c>
      <c r="D17" s="50">
        <v>0.11422566667506316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0.19608503189582971</v>
      </c>
      <c r="D18" s="50">
        <v>0.19624464042789858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5.8182202624875917E-2</v>
      </c>
      <c r="D19" s="50">
        <v>5.8199997749352764E-2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0.12407061851051684</v>
      </c>
      <c r="D20" s="50">
        <v>0.1240653327977338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6.7503516511032854E-2</v>
      </c>
      <c r="D21" s="50">
        <v>6.7491673462517596E-2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0.14363198834026589</v>
      </c>
      <c r="D22" s="50">
        <v>0.14330421705663679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0.21054062201442736</v>
      </c>
      <c r="D23" s="50">
        <v>0.20967364153864188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0.11207224999233996</v>
      </c>
      <c r="D24" s="50">
        <v>0.11176358095588851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0.123598615389726</v>
      </c>
      <c r="D25" s="50">
        <v>0.12344068584786567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0.1084343636499899</v>
      </c>
      <c r="D26" s="50">
        <v>0.1085169583923714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1230</v>
      </c>
      <c r="C27" s="39">
        <v>0.13653305508393124</v>
      </c>
      <c r="D27" s="50">
        <v>0.13614616366303814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0.18201286148797713</v>
      </c>
      <c r="D28" s="50">
        <v>0.18181186217014716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0.2329977825103566</v>
      </c>
      <c r="D29" s="50">
        <v>0.23508560518863875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0.11743841794280813</v>
      </c>
      <c r="D30" s="50">
        <v>0.11704073899064923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0.21020438348466769</v>
      </c>
      <c r="D31" s="50">
        <v>0.20956213591717782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8.2891527398202658E-2</v>
      </c>
      <c r="D32" s="50">
        <v>8.2775242219819925E-2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0.18325167448971594</v>
      </c>
      <c r="D33" s="50">
        <v>0.18392972696451407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0.11382308642442342</v>
      </c>
      <c r="D34" s="50">
        <v>0.11363522614614641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0.15978031955352934</v>
      </c>
      <c r="D35" s="50">
        <v>0.15951537478614222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0.11749380384079743</v>
      </c>
      <c r="D36" s="50">
        <v>0.11727986448819197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0.121446937995079</v>
      </c>
      <c r="D37" s="50">
        <v>0.12227993531595294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0.29147741685737955</v>
      </c>
      <c r="D38" s="50">
        <v>0.2907061550945429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0.11007802950624615</v>
      </c>
      <c r="D39" s="50">
        <v>0.11032102856611462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0.18639956504207511</v>
      </c>
      <c r="D40" s="50">
        <v>0.1856835880881863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1231</v>
      </c>
      <c r="C41" s="39">
        <v>0.1584066973222264</v>
      </c>
      <c r="D41" s="50">
        <v>0.15836808058540827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1232</v>
      </c>
      <c r="C42" s="39">
        <v>6.9817509696168151E-2</v>
      </c>
      <c r="D42" s="50">
        <v>6.9627033477412059E-2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1233</v>
      </c>
      <c r="C43" s="39">
        <v>0.11039117560039087</v>
      </c>
      <c r="D43" s="50">
        <v>0.11009000625470801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0.11516073569980803</v>
      </c>
      <c r="D44" s="50">
        <v>0.1146985024974492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6.9018575188336651E-2</v>
      </c>
      <c r="D45" s="50">
        <v>6.9005107981906552E-2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7.5740903323778044E-2</v>
      </c>
      <c r="D46" s="50">
        <v>7.5598597780123927E-2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0.11394218675001568</v>
      </c>
      <c r="D47" s="50">
        <v>0.11369412247364856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0.16206031962882295</v>
      </c>
      <c r="D48" s="50">
        <v>0.16202595212707097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7.2762598551912333E-2</v>
      </c>
      <c r="D49" s="50">
        <v>7.2741882219562862E-2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0.13277983458328224</v>
      </c>
      <c r="D50" s="50">
        <v>0.13276629207096735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0.24362912977882484</v>
      </c>
      <c r="D51" s="50">
        <v>0.24274748590062278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9.734994837777676E-2</v>
      </c>
      <c r="D52" s="50">
        <v>9.708059338123301E-2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1234</v>
      </c>
      <c r="C53" s="39">
        <v>7.4053506044195652E-2</v>
      </c>
      <c r="D53" s="50">
        <v>7.4691741840829218E-2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1235</v>
      </c>
      <c r="C54" s="39">
        <v>0.11708887391035198</v>
      </c>
      <c r="D54" s="50">
        <v>0.11809801331115902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9.2643180331769381E-2</v>
      </c>
      <c r="D55" s="50">
        <v>9.2850696566583332E-2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1236</v>
      </c>
      <c r="C56" s="39">
        <v>6.5711643829784505E-2</v>
      </c>
      <c r="D56" s="50">
        <v>6.5975406167077311E-2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1237</v>
      </c>
      <c r="C57" s="39">
        <v>0.10389923164793442</v>
      </c>
      <c r="D57" s="50">
        <v>0.10431627652134184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5.8720239153899373E-2</v>
      </c>
      <c r="D58" s="50">
        <v>5.9230939049257247E-2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0.20693902777390988</v>
      </c>
      <c r="D59" s="50">
        <v>0.20683818884377375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0.21046458895897047</v>
      </c>
      <c r="D60" s="50">
        <v>0.21047922375083422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0.20798798037234964</v>
      </c>
      <c r="D61" s="58">
        <v>0.20796127822540481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0.16961124411005096</v>
      </c>
      <c r="D62" s="58">
        <v>0.16954319577625793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0.19661557300702065</v>
      </c>
      <c r="D63" s="58">
        <v>0.19665202360272527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0.12303199598058298</v>
      </c>
      <c r="D64" s="58">
        <v>0.12287391767036164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0.10398633571742077</v>
      </c>
      <c r="D65" s="58">
        <v>0.10375384167658203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6.4885795730693377E-2</v>
      </c>
      <c r="D66" s="58">
        <v>6.5162758235770099E-2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0.11141787963680724</v>
      </c>
      <c r="D67" s="50">
        <v>0.11243682871453761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1238</v>
      </c>
      <c r="C68" s="39">
        <v>6.9227647895720029E-2</v>
      </c>
      <c r="D68" s="50">
        <v>6.9024392644068622E-2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7.6608473138961936E-2</v>
      </c>
      <c r="D69" s="50">
        <v>7.7035560492625152E-2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1239</v>
      </c>
      <c r="C70" s="39">
        <v>0.15099232918440175</v>
      </c>
      <c r="D70" s="50">
        <v>0.15039846300145848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0.13191732181552596</v>
      </c>
      <c r="D71" s="50">
        <v>0.13189001387294488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0.11106267543692726</v>
      </c>
      <c r="D72" s="50">
        <v>0.110732014921664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0.11505949619429411</v>
      </c>
      <c r="D73" s="50">
        <v>0.11504073214880516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0.22855238143772946</v>
      </c>
      <c r="D74" s="50">
        <v>0.22859603174186718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0.10575746422721562</v>
      </c>
      <c r="D75" s="50">
        <v>0.1057706507166134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0.11914175700214413</v>
      </c>
      <c r="D76" s="50">
        <v>0.11906996343581754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6.0234158784526988E-2</v>
      </c>
      <c r="D77" s="50">
        <v>6.0099539453075931E-2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0.17751883608542335</v>
      </c>
      <c r="D78" s="50">
        <v>0.17716092859089408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0.15823257970587484</v>
      </c>
      <c r="D79" s="50">
        <v>0.15843642944332945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0.13133453689759605</v>
      </c>
      <c r="D80" s="50">
        <v>0.13103900434124874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0.20759859515249657</v>
      </c>
      <c r="D81" s="50">
        <v>0.20735436770725135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1240</v>
      </c>
      <c r="C82" s="39">
        <v>7.7685750594769509E-2</v>
      </c>
      <c r="D82" s="50">
        <v>7.7962209721863365E-2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1241</v>
      </c>
      <c r="C83" s="39">
        <v>0.122831956809626</v>
      </c>
      <c r="D83" s="50">
        <v>0.12326907707040527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0.11960067391058125</v>
      </c>
      <c r="D84" s="50">
        <v>0.11947768592709844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4.9517404192049662E-2</v>
      </c>
      <c r="D85" s="50">
        <v>4.9602190787253198E-2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0.22771384732533531</v>
      </c>
      <c r="D86" s="50">
        <v>0.22818133448192679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0.12283504828191871</v>
      </c>
      <c r="D87" s="50">
        <v>0.12391213028618704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1242</v>
      </c>
      <c r="C88" s="39">
        <v>6.564507140187345E-2</v>
      </c>
      <c r="D88" s="50">
        <v>6.5430597313371003E-2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6.1968821707758595E-2</v>
      </c>
      <c r="D89" s="50">
        <v>6.1822823996172699E-2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1243</v>
      </c>
      <c r="C90" s="39">
        <v>7.5486977092752816E-2</v>
      </c>
      <c r="D90" s="50">
        <v>7.5289406889649801E-2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1244</v>
      </c>
      <c r="C91" s="39">
        <v>0.11935539064702722</v>
      </c>
      <c r="D91" s="50">
        <v>0.11904300472723341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9.5629732989569935E-2</v>
      </c>
      <c r="D92" s="50">
        <v>9.5674816711819516E-2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0.16333306739571335</v>
      </c>
      <c r="D93" s="50">
        <v>0.16330349397121557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5.8073330419600902E-2</v>
      </c>
      <c r="D94" s="50">
        <v>5.7949693079205035E-2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0.22338851563496734</v>
      </c>
      <c r="D95" s="50">
        <v>0.22307948433734109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9.6240076164906901E-2</v>
      </c>
      <c r="D96" s="50">
        <v>9.6006032494147256E-2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0.19281049216479537</v>
      </c>
      <c r="D97" s="50">
        <v>0.19237316279475042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1245</v>
      </c>
      <c r="C98" s="39">
        <v>6.9937238148780709E-2</v>
      </c>
      <c r="D98" s="50">
        <v>6.9816219121265802E-2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5.8982447555161875E-2</v>
      </c>
      <c r="D99" s="50">
        <v>5.912275641428906E-2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0.14802581249352001</v>
      </c>
      <c r="D100" s="50">
        <v>0.14984098404764151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1246</v>
      </c>
      <c r="C101" s="39">
        <v>0.19623425385907639</v>
      </c>
      <c r="D101" s="50">
        <v>0.19614017665896977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0.18955561329293541</v>
      </c>
      <c r="D102" s="50">
        <v>0.18899798505279666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0.11219613611994277</v>
      </c>
      <c r="D103" s="50">
        <v>0.11205459656432579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8.8489503912985087E-2</v>
      </c>
      <c r="D104" s="50">
        <v>8.8246583968718359E-2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0.18531013989944728</v>
      </c>
      <c r="D105" s="50">
        <v>0.18528347845753981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0.16795033923133082</v>
      </c>
      <c r="D106" s="50">
        <v>0.16765720641616771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7.7772990244477785E-2</v>
      </c>
      <c r="D107" s="50">
        <v>7.7723765235858722E-2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0.24670607073945727</v>
      </c>
      <c r="D108" s="50">
        <v>0.24619450233995088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0.23365380229607358</v>
      </c>
      <c r="D109" s="50">
        <v>0.2381781568743129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7.4387180817934856E-2</v>
      </c>
      <c r="D110" s="50">
        <v>7.4106729411867175E-2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0.15277697787043393</v>
      </c>
      <c r="D111" s="50">
        <v>0.15254376816650161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0.16124332166026617</v>
      </c>
      <c r="D112" s="50">
        <v>0.16235009200666572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0.11542011163077535</v>
      </c>
      <c r="D113" s="50">
        <v>0.11506865600473695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0.28152885787225918</v>
      </c>
      <c r="D114" s="50">
        <v>0.28150344289289636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0.20817898967922943</v>
      </c>
      <c r="D115" s="50">
        <v>0.20809367064519371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0.21445418205102434</v>
      </c>
      <c r="D116" s="50">
        <v>0.214263139870359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0.16452776455857193</v>
      </c>
      <c r="D117" s="50">
        <v>0.16531026824189857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0.10108292461277932</v>
      </c>
      <c r="D118" s="50">
        <v>0.10093542950562322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0.30870686376443207</v>
      </c>
      <c r="D119" s="50">
        <v>0.3078593472486556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0.16176760851340388</v>
      </c>
      <c r="D120" s="50">
        <v>0.1632244581459919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0.17855903066432263</v>
      </c>
      <c r="D121" s="50">
        <v>0.18040882207479267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1247</v>
      </c>
      <c r="C122" s="39">
        <v>0.27911407991633169</v>
      </c>
      <c r="D122" s="50">
        <v>0.27906953769792026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0.27550932887195739</v>
      </c>
      <c r="D123" s="50">
        <v>0.27550787095455687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5.1485347941169504E-2</v>
      </c>
      <c r="D124" s="50">
        <v>5.1442476174552533E-2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6.7205400217628247E-2</v>
      </c>
      <c r="D125" s="50">
        <v>6.7205928407818777E-2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5.8415832309328217E-2</v>
      </c>
      <c r="D126" s="50">
        <v>5.8233364447257532E-2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9.2363540755965423E-2</v>
      </c>
      <c r="D127" s="50">
        <v>9.2075033734003026E-2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9.1888340703198068E-2</v>
      </c>
      <c r="D128" s="50">
        <v>9.1882302569923593E-2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0.21828299854723204</v>
      </c>
      <c r="D129" s="50">
        <v>0.21820366068824151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0.21218739386596891</v>
      </c>
      <c r="D130" s="50">
        <v>0.21241474762515297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0.2462582461409199</v>
      </c>
      <c r="D131" s="50">
        <v>0.24592105980434711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0.24741993902954901</v>
      </c>
      <c r="D132" s="50">
        <v>0.2471277989840977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0.24745829952204129</v>
      </c>
      <c r="D133" s="50">
        <v>0.2471289702865557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0.24550206726628226</v>
      </c>
      <c r="D134" s="50">
        <v>0.24512821987911151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0.12778979955062067</v>
      </c>
      <c r="D135" s="50">
        <v>0.12744353149091858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5.4928638044208944E-2</v>
      </c>
      <c r="D136" s="50">
        <v>5.4771308409493721E-2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0.17432614633764509</v>
      </c>
      <c r="D137" s="50">
        <v>0.17433195350061478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1248</v>
      </c>
      <c r="C138" s="39">
        <v>0.17431684708608955</v>
      </c>
      <c r="D138" s="50">
        <v>0.17432126433302347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0.18446182631836278</v>
      </c>
      <c r="D139" s="50">
        <v>0.18394301736029994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0.12632482300502235</v>
      </c>
      <c r="D140" s="50">
        <v>0.12651142709913349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9.0448830168951666E-2</v>
      </c>
      <c r="D141" s="50">
        <v>9.0415155114703868E-2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8.4740574600303625E-2</v>
      </c>
      <c r="D142" s="50">
        <v>8.4312504831974638E-2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5.4528797756248262E-2</v>
      </c>
      <c r="D143" s="50">
        <v>5.4383278523219558E-2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0.11360728835657806</v>
      </c>
      <c r="D144" s="50">
        <v>0.11324137238100238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0.21187444421068355</v>
      </c>
      <c r="D145" s="50">
        <v>0.2118433856433164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0.2665533633441845</v>
      </c>
      <c r="D146" s="50">
        <v>0.26744119470908545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0.26562015619758284</v>
      </c>
      <c r="D147" s="50">
        <v>0.26663166406346206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9.0142111660512059E-2</v>
      </c>
      <c r="D148" s="50">
        <v>9.0519042957923124E-2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0.10585376064607767</v>
      </c>
      <c r="D149" s="50">
        <v>0.10576441589871269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1249</v>
      </c>
      <c r="C150" s="39">
        <v>9.3057461123981375E-2</v>
      </c>
      <c r="D150" s="50">
        <v>9.3001249069762787E-2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0.16630748645400667</v>
      </c>
      <c r="D151" s="50">
        <v>0.1661998338282199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0.506657786555474</v>
      </c>
      <c r="D152" s="50">
        <v>0.5054599599498637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1251</v>
      </c>
      <c r="C153" s="39">
        <v>0.3136813522740734</v>
      </c>
      <c r="D153" s="50">
        <v>0.31367282197662805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0.24022297432075571</v>
      </c>
      <c r="D154" s="50">
        <v>0.24081748254800481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0.10010758929508147</v>
      </c>
      <c r="D155" s="50">
        <v>9.9935210533395061E-2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0.14405195144595084</v>
      </c>
      <c r="D156" s="50">
        <v>0.14404127554433704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0.21366153016011524</v>
      </c>
      <c r="D157" s="50">
        <v>0.21309481302308603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8.8116378121397859E-2</v>
      </c>
      <c r="D158" s="50">
        <v>8.8076404899809974E-2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0.23677977527356647</v>
      </c>
      <c r="D159" s="50">
        <v>0.23565224141061439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7.7030768075610601E-2</v>
      </c>
      <c r="D160" s="50">
        <v>7.7197670680024477E-2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5.1082885184047744E-2</v>
      </c>
      <c r="D161" s="50">
        <v>5.118849660620943E-2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0.20803842708963088</v>
      </c>
      <c r="D162" s="50">
        <v>0.2082438932722086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5.942910396224739E-2</v>
      </c>
      <c r="D163" s="50">
        <v>5.9927942820003827E-2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1252</v>
      </c>
      <c r="C164" s="39">
        <v>0.11986589904319234</v>
      </c>
      <c r="D164" s="50">
        <v>0.11985442185297596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0.33780622080401052</v>
      </c>
      <c r="D165" s="50">
        <v>0.33783333428172957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0.336687698840897</v>
      </c>
      <c r="D166" s="50">
        <v>0.33671579584438283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0.26047287938811131</v>
      </c>
      <c r="D167" s="50">
        <v>0.26038667004179877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3.4171252357871509E-2</v>
      </c>
      <c r="D168" s="50">
        <v>3.4151680473399552E-2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0.19002641199168357</v>
      </c>
      <c r="D169" s="50">
        <v>0.18907527215583894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0.11004767060116862</v>
      </c>
      <c r="D170" s="50">
        <v>0.11003338430784484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0.34596103368687381</v>
      </c>
      <c r="D171" s="50">
        <v>0.34698129494758079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0.13795240416555499</v>
      </c>
      <c r="D172" s="50">
        <v>0.1397302539585174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7.2242761997904067E-2</v>
      </c>
      <c r="D173" s="50">
        <v>7.2012059576247886E-2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5.18909579131865E-2</v>
      </c>
      <c r="D174" s="50">
        <v>5.1923418381521848E-2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8.1575369769461642E-2</v>
      </c>
      <c r="D175" s="50">
        <v>8.1329898818892743E-2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7.2839738367299511E-2</v>
      </c>
      <c r="D176" s="50">
        <v>7.2615438967659401E-2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0.15324534222636496</v>
      </c>
      <c r="D177" s="58">
        <v>0.15348863851071784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1257</v>
      </c>
      <c r="C178" s="39">
        <v>8.0220918696016427E-2</v>
      </c>
      <c r="D178" s="50">
        <v>7.9986865273205685E-2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0.18774252396212021</v>
      </c>
      <c r="D179" s="50">
        <v>0.18825382301131158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1258</v>
      </c>
      <c r="C180" s="39">
        <v>9.4765388800885753E-2</v>
      </c>
      <c r="D180" s="50">
        <v>9.5851794473832352E-2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0.22935952634272033</v>
      </c>
      <c r="D181" s="50">
        <v>0.22947728236626583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0.21103965758768903</v>
      </c>
      <c r="D182" s="50">
        <v>0.21049600554556827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0.17580340292190177</v>
      </c>
      <c r="D183" s="50">
        <v>0.17592776793625967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1259</v>
      </c>
      <c r="C184" s="39">
        <v>0.33688526374587735</v>
      </c>
      <c r="D184" s="50">
        <v>0.33692408148882858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7.6643727852325941E-2</v>
      </c>
      <c r="D185" s="50">
        <v>7.7424487661481134E-2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7.3917405377311687E-2</v>
      </c>
      <c r="D186" s="50">
        <v>7.3653514546711402E-2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0.19079375902259849</v>
      </c>
      <c r="D187" s="50">
        <v>0.19022925793707632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0.12411780177993774</v>
      </c>
      <c r="D188" s="50">
        <v>0.12423291821282016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6.9602192564746215E-2</v>
      </c>
      <c r="D189" s="50">
        <v>6.95948220793495E-2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0.37924745321797138</v>
      </c>
      <c r="D190" s="50">
        <v>0.37829010678490382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1260</v>
      </c>
      <c r="C191" s="39">
        <v>6.4791016737925936E-2</v>
      </c>
      <c r="D191" s="50">
        <v>6.4784961350326922E-2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9.3377903354480957E-2</v>
      </c>
      <c r="D192" s="50">
        <v>9.3211513511878619E-2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0.11379974459009021</v>
      </c>
      <c r="D193" s="50">
        <v>0.11380443721020565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0.17481471655942157</v>
      </c>
      <c r="D194" s="50">
        <v>0.1747746527875105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0.18739237942968129</v>
      </c>
      <c r="D195" s="50">
        <v>0.18757270424008132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1262</v>
      </c>
      <c r="C196" s="39">
        <v>0.15151099367740062</v>
      </c>
      <c r="D196" s="50">
        <v>0.15169344864842091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0.11566690892203479</v>
      </c>
      <c r="D197" s="50">
        <v>0.11527306619621358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1263</v>
      </c>
      <c r="C198" s="39">
        <v>0.19488150303379889</v>
      </c>
      <c r="D198" s="50">
        <v>0.19471616333737657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0.14411626261728055</v>
      </c>
      <c r="D199" s="50">
        <v>0.14365057510729917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0.19799727497699288</v>
      </c>
      <c r="D200" s="50">
        <v>0.19758030278954142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0.15102787188935166</v>
      </c>
      <c r="D201" s="50">
        <v>0.15113345407967091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0.12775949976566103</v>
      </c>
      <c r="D202" s="50">
        <v>0.12764799011283565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1264</v>
      </c>
      <c r="C203" s="39">
        <v>9.0256584050168606E-2</v>
      </c>
      <c r="D203" s="50">
        <v>9.0165199573540952E-2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9.101010600357215E-2</v>
      </c>
      <c r="D204" s="50">
        <v>9.0776533239955715E-2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1265</v>
      </c>
      <c r="C205" s="39">
        <v>9.023164191105755E-2</v>
      </c>
      <c r="D205" s="50">
        <v>9.023537246762664E-2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0.1073653880018421</v>
      </c>
      <c r="D206" s="50">
        <v>0.10743352801690541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0.11130766839811439</v>
      </c>
      <c r="D207" s="50">
        <v>0.11099286589945002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1266</v>
      </c>
      <c r="C208" s="39">
        <v>6.5358317262981858E-2</v>
      </c>
      <c r="D208" s="50">
        <v>6.5701797280616647E-2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9.8013087189823073E-2</v>
      </c>
      <c r="D209" s="50">
        <v>9.785480383204119E-2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8.9718315001301022E-2</v>
      </c>
      <c r="D210" s="50">
        <v>8.9722735554136485E-2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0.23383517963290884</v>
      </c>
      <c r="D211" s="50">
        <v>0.23296803674605701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0.14921799472415403</v>
      </c>
      <c r="D212" s="58">
        <v>0.15065710184106545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1267</v>
      </c>
      <c r="C213" s="39">
        <v>7.8383265015935316E-2</v>
      </c>
      <c r="D213" s="58">
        <v>7.9101071320758359E-2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0.13258116662534264</v>
      </c>
      <c r="D214" s="50">
        <v>0.1325703058439936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0.10283452907876062</v>
      </c>
      <c r="D215" s="50">
        <v>0.1024706159148966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0.33400950926638262</v>
      </c>
      <c r="D216" s="50">
        <v>0.333660873373267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0.17246733867535741</v>
      </c>
      <c r="D217" s="50">
        <v>0.17258073677735275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8.757225855592167E-2</v>
      </c>
      <c r="D218" s="50">
        <v>8.7342961105435837E-2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0.11896713020585167</v>
      </c>
      <c r="D219" s="50">
        <v>0.11894096595355892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0.13005324581259109</v>
      </c>
      <c r="D220" s="50">
        <v>0.13065755588140932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6.9942652750671075E-2</v>
      </c>
      <c r="D221" s="50">
        <v>7.1540036427251069E-2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0.21175209391271793</v>
      </c>
      <c r="D222" s="50">
        <v>0.21121033543002959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0.17966814181010321</v>
      </c>
      <c r="D223" s="50">
        <v>0.17961247896774973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0.20868189791691361</v>
      </c>
      <c r="D224" s="50">
        <v>0.20815042432613515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0.23810475871563899</v>
      </c>
      <c r="D225" s="50">
        <v>0.23793936047372569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9.0908926646174712E-2</v>
      </c>
      <c r="D226" s="50">
        <v>9.2099261394079632E-2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0.1571829717275095</v>
      </c>
      <c r="D227" s="50">
        <v>0.15723416690445996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0.10623924877905448</v>
      </c>
      <c r="D228" s="50">
        <v>0.1065636734467979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0.14477343762871173</v>
      </c>
      <c r="D229" s="50">
        <v>0.14472369490129142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1268</v>
      </c>
      <c r="C230" s="39">
        <v>0.17915966900139832</v>
      </c>
      <c r="D230" s="50">
        <v>0.17908513080370764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0.17261671267971657</v>
      </c>
      <c r="D231" s="58">
        <v>0.17262609359036457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8.4741609693101752E-2</v>
      </c>
      <c r="D232" s="58">
        <v>8.4564212510282191E-2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0.14897928923425796</v>
      </c>
      <c r="D233" s="50">
        <v>0.14895221453459928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9.7707542109673182E-2</v>
      </c>
      <c r="D234" s="50">
        <v>9.7591706583697993E-2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0.10945252949503724</v>
      </c>
      <c r="D235" s="50">
        <v>0.1094379197535615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7.7381419601873599E-2</v>
      </c>
      <c r="D236" s="50">
        <v>7.7099904395147661E-2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1269</v>
      </c>
      <c r="C237" s="39">
        <v>9.4406549100936057E-2</v>
      </c>
      <c r="D237" s="50">
        <v>9.4396607409505298E-2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0.18570433141238352</v>
      </c>
      <c r="D238" s="50">
        <v>0.18507778662584345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7.1144384251950715E-2</v>
      </c>
      <c r="D239" s="50">
        <v>7.1083105095493551E-2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1270</v>
      </c>
      <c r="C240" s="39">
        <v>0.18359033417477885</v>
      </c>
      <c r="D240" s="50">
        <v>0.18359033417477885</v>
      </c>
      <c r="E240" s="51">
        <v>0</v>
      </c>
      <c r="F240" s="52">
        <v>1</v>
      </c>
    </row>
    <row r="241" spans="1:6" x14ac:dyDescent="0.25">
      <c r="A241" s="48" t="s">
        <v>508</v>
      </c>
      <c r="B241" s="49" t="s">
        <v>1271</v>
      </c>
      <c r="C241" s="39">
        <v>8.0017123670736212E-2</v>
      </c>
      <c r="D241" s="50">
        <v>8.0450844231836238E-2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7.5848822972182858E-2</v>
      </c>
      <c r="D242" s="50">
        <v>7.578840338613238E-2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7.0116873564490964E-2</v>
      </c>
      <c r="D243" s="50">
        <v>7.0111389804204921E-2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0.1948126104784299</v>
      </c>
      <c r="D244" s="58">
        <v>0.1942565620800108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9.4914919427058014E-2</v>
      </c>
      <c r="D245" s="58">
        <v>9.5774044084188784E-2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0.16644867888664433</v>
      </c>
      <c r="D246" s="50">
        <v>0.16614984199709015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0.15346560859400477</v>
      </c>
      <c r="D247" s="50">
        <v>0.15419948980864517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1272</v>
      </c>
      <c r="C248" s="39">
        <v>8.1173315074228647E-2</v>
      </c>
      <c r="D248" s="50">
        <v>8.0965654836281806E-2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9.0011385010071776E-2</v>
      </c>
      <c r="D249" s="50">
        <v>9.0023912595356401E-2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7.2257051676273609E-2</v>
      </c>
      <c r="D250" s="50">
        <v>7.2018078976970032E-2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1273</v>
      </c>
      <c r="C251" s="39">
        <v>0.1015083191775781</v>
      </c>
      <c r="D251" s="50">
        <v>0.10162368746658296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1274</v>
      </c>
      <c r="C252" s="39">
        <v>8.8323412503666363E-2</v>
      </c>
      <c r="D252" s="50">
        <v>8.7972209119198105E-2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0.1790078853702475</v>
      </c>
      <c r="D253" s="50">
        <v>0.17853352422229285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5.7903880711651944E-2</v>
      </c>
      <c r="D254" s="50">
        <v>5.7763115967958405E-2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1275</v>
      </c>
      <c r="C255" s="39">
        <v>0.11893329550701957</v>
      </c>
      <c r="D255" s="50">
        <v>0.11854047763425166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9.3845448858897132E-2</v>
      </c>
      <c r="D256" s="50">
        <v>9.4482702451710976E-2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4.6906153005403482E-2</v>
      </c>
      <c r="D257" s="58">
        <v>4.696699615925528E-2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1276</v>
      </c>
      <c r="C258" s="39">
        <v>9.2565661586706885E-2</v>
      </c>
      <c r="D258" s="58">
        <v>9.2463883613551845E-2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1277</v>
      </c>
      <c r="C259" s="39">
        <v>6.665432790108014E-2</v>
      </c>
      <c r="D259" s="50">
        <v>6.7071223176352154E-2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1278</v>
      </c>
      <c r="C260" s="39">
        <v>0.10538974603756181</v>
      </c>
      <c r="D260" s="50">
        <v>0.10604891534537303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7.1649527879122238E-2</v>
      </c>
      <c r="D261" s="50">
        <v>7.1394970975513644E-2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0.17592362484437193</v>
      </c>
      <c r="D262" s="50">
        <v>0.1759815001768002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0.21871119139355272</v>
      </c>
      <c r="D263" s="50">
        <v>0.21946547361576504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1279</v>
      </c>
      <c r="C264" s="39">
        <v>0.21988399247075768</v>
      </c>
      <c r="D264" s="50">
        <v>0.22051583294860316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0.12832740064164239</v>
      </c>
      <c r="D265" s="50">
        <v>0.12820629778201253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0.17643186400521654</v>
      </c>
      <c r="D266" s="50">
        <v>0.17613542174351504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5.8593039617478235E-2</v>
      </c>
      <c r="D267" s="50">
        <v>5.8655112208835805E-2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9.5998472077192532E-2</v>
      </c>
      <c r="D268" s="50">
        <v>9.579910532114802E-2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8.7169604562393754E-2</v>
      </c>
      <c r="D269" s="50">
        <v>8.7086728243294359E-2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0.21698654149759272</v>
      </c>
      <c r="D270" s="58">
        <v>0.21695316380987834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1280</v>
      </c>
      <c r="C271" s="39">
        <v>8.123028793900261E-2</v>
      </c>
      <c r="D271" s="58">
        <v>8.11419155046572E-2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9.2136157821396239E-2</v>
      </c>
      <c r="D272" s="50">
        <v>9.2332708275451023E-2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0.26650717290065823</v>
      </c>
      <c r="D273" s="50">
        <v>0.26668459233705222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0.12240549492856273</v>
      </c>
      <c r="D274" s="50">
        <v>0.12215452849706027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5.9457722903884784E-2</v>
      </c>
      <c r="D275" s="50">
        <v>5.9365754539531197E-2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1281</v>
      </c>
      <c r="C276" s="39">
        <v>0.14214103961526275</v>
      </c>
      <c r="D276" s="50">
        <v>0.14211667613522516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0.20629787101603034</v>
      </c>
      <c r="D277" s="50">
        <v>0.20688921726347692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0.10991553394887837</v>
      </c>
      <c r="D278" s="50">
        <v>0.10974098412893438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1282</v>
      </c>
      <c r="C279" s="39">
        <v>0.10831705311922742</v>
      </c>
      <c r="D279" s="50">
        <v>0.10947324909227589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0.12282557322428045</v>
      </c>
      <c r="D280" s="50">
        <v>0.12280363353978985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0.22722833184709451</v>
      </c>
      <c r="D281" s="50">
        <v>0.22682438022411983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1283</v>
      </c>
      <c r="C282" s="39">
        <v>6.2154162587953962E-2</v>
      </c>
      <c r="D282" s="50">
        <v>6.281090476012309E-2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1284</v>
      </c>
      <c r="C283" s="39">
        <v>5.1675996044267591E-2</v>
      </c>
      <c r="D283" s="58">
        <v>5.1740964295586014E-2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1285</v>
      </c>
      <c r="C284" s="39">
        <v>3.9067222677972344E-2</v>
      </c>
      <c r="D284" s="58">
        <v>3.9259564369006524E-2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6.265557202159866E-2</v>
      </c>
      <c r="D285" s="50">
        <v>6.2438075185747399E-2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1286</v>
      </c>
      <c r="C286" s="39">
        <v>0.16086412392723298</v>
      </c>
      <c r="D286" s="50">
        <v>0.16076323600547407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0.11550358466680245</v>
      </c>
      <c r="D287" s="50">
        <v>0.11552962148949643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0.17023073639193959</v>
      </c>
      <c r="D288" s="50">
        <v>0.16959773599468886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1287</v>
      </c>
      <c r="C289" s="39">
        <v>0.10158943676638431</v>
      </c>
      <c r="D289" s="50">
        <v>0.10157248449652947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1288</v>
      </c>
      <c r="C290" s="39">
        <v>6.7612603465530524E-2</v>
      </c>
      <c r="D290" s="50">
        <v>6.8564454100723496E-2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1289</v>
      </c>
      <c r="C291" s="39">
        <v>0.10690491274243516</v>
      </c>
      <c r="D291" s="50">
        <v>0.10840992074217906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8.6769042158810081E-2</v>
      </c>
      <c r="D292" s="50">
        <v>8.675271458163146E-2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0.18528014714143595</v>
      </c>
      <c r="D293" s="50">
        <v>0.18573787163469141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0.11571109699442156</v>
      </c>
      <c r="D294" s="50">
        <v>0.11538742460340032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0.15355552802475811</v>
      </c>
      <c r="D295" s="50">
        <v>0.15468143948954099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0.10855012298453998</v>
      </c>
      <c r="D296" s="58">
        <v>0.10815274678504118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0.24821784517124695</v>
      </c>
      <c r="D297" s="58">
        <v>0.24821556395488042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0.50700967479040893</v>
      </c>
      <c r="D298" s="50">
        <v>0.5055717722577403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0.20832935931906932</v>
      </c>
      <c r="D299" s="50">
        <v>0.20875621110311593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0.10820681577222165</v>
      </c>
      <c r="D300" s="50">
        <v>0.10897401119310127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0.1040820463378325</v>
      </c>
      <c r="D301" s="50">
        <v>0.10393623487511917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8.1664073184661332E-2</v>
      </c>
      <c r="D302" s="50">
        <v>8.2637803249767453E-2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1290</v>
      </c>
      <c r="C303" s="39">
        <v>0.12835903054803216</v>
      </c>
      <c r="D303" s="50">
        <v>0.12813197323390615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1291</v>
      </c>
      <c r="C304" s="39">
        <v>0.13032093176163428</v>
      </c>
      <c r="D304" s="50">
        <v>0.13001456804010286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5.9607919073289849E-2</v>
      </c>
      <c r="D305" s="50">
        <v>5.9418958976733362E-2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1292</v>
      </c>
      <c r="C306" s="39">
        <v>7.1392122180733195E-2</v>
      </c>
      <c r="D306" s="50">
        <v>7.1377693217721694E-2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0.15566626133857075</v>
      </c>
      <c r="D307" s="50">
        <v>0.15563074228615253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0.11495089640353824</v>
      </c>
      <c r="D308" s="50">
        <v>0.1146796621332246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0.16586635836152613</v>
      </c>
      <c r="D309" s="58">
        <v>0.16560467489887115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0.21951631478152239</v>
      </c>
      <c r="D310" s="58">
        <v>0.22003906796190145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0.10801382054438487</v>
      </c>
      <c r="D311" s="50">
        <v>0.10803426418588183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9.8728967523567746E-2</v>
      </c>
      <c r="D312" s="50">
        <v>9.8404849794454199E-2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0.10714162252255435</v>
      </c>
      <c r="D313" s="50">
        <v>0.10678213657203972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5.1165083924083726E-2</v>
      </c>
      <c r="D314" s="50">
        <v>5.1055483521011927E-2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1293</v>
      </c>
      <c r="C315" s="39">
        <v>2.1668880332576208E-2</v>
      </c>
      <c r="D315" s="50">
        <v>2.1651413809396398E-2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1.9784731641514008E-2</v>
      </c>
      <c r="D316" s="50">
        <v>1.9784605453172375E-2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0.14058148892662437</v>
      </c>
      <c r="D317" s="50">
        <v>0.14123152331929711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5.1122197474789896E-2</v>
      </c>
      <c r="D318" s="50">
        <v>5.1010223865437479E-2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8.4741984236553894E-2</v>
      </c>
      <c r="D319" s="50">
        <v>8.4562660470374695E-2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0.24492515629416442</v>
      </c>
      <c r="D320" s="50">
        <v>0.24509594427912212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0.18246040769158556</v>
      </c>
      <c r="D321" s="50">
        <v>0.18286146001424419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9.3119124727630218E-3</v>
      </c>
      <c r="D322" s="58">
        <v>9.3125248869352605E-3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1.187968796967857E-2</v>
      </c>
      <c r="D323" s="58">
        <v>1.1879447921045602E-2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9.2893220443237945E-2</v>
      </c>
      <c r="D324" s="50">
        <v>9.2744417674312574E-2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0.13832686541597217</v>
      </c>
      <c r="D325" s="50">
        <v>0.13978515010148845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1294</v>
      </c>
      <c r="C326" s="39">
        <v>0.17062037116375689</v>
      </c>
      <c r="D326" s="50">
        <v>0.17057948336587792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0.2028883281161093</v>
      </c>
      <c r="D327" s="50">
        <v>0.20271487223707238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0.26261764911875762</v>
      </c>
      <c r="D328" s="50">
        <v>0.26259871838238896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0.12462171853207442</v>
      </c>
      <c r="D329" s="50">
        <v>0.12460790432492067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9.8541246536124727E-2</v>
      </c>
      <c r="D330" s="50">
        <v>9.8530547906758581E-2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1295</v>
      </c>
      <c r="C331" s="39">
        <v>6.5649615842735404E-2</v>
      </c>
      <c r="D331" s="50">
        <v>6.5739976036134934E-2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0.16644104330705289</v>
      </c>
      <c r="D332" s="50">
        <v>0.16675673044417713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8.9417076704813886E-2</v>
      </c>
      <c r="D333" s="50">
        <v>8.9235106933759412E-2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8.7011105490937143E-2</v>
      </c>
      <c r="D334" s="50">
        <v>8.6983393750372562E-2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8.8431060882596946E-2</v>
      </c>
      <c r="D335" s="58">
        <v>8.8768304666059339E-2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2.0089111282550164E-2</v>
      </c>
      <c r="D336" s="58">
        <v>2.0089376401970022E-2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0.11496849208245996</v>
      </c>
      <c r="D337" s="50">
        <v>0.1146957999219719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1.9787604576936201E-2</v>
      </c>
      <c r="D338" s="50">
        <v>1.9786493753346832E-2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3.7704146620086226E-2</v>
      </c>
      <c r="D339" s="50">
        <v>3.7758733258978133E-2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9.5207922027138986E-2</v>
      </c>
      <c r="D340" s="50">
        <v>9.6412913315843021E-2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5.4145955674121254E-2</v>
      </c>
      <c r="D341" s="50">
        <v>5.466789714001874E-2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0.14678280452490911</v>
      </c>
      <c r="D342" s="50">
        <v>0.14696373324979206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5.2333593755193503E-2</v>
      </c>
      <c r="D343" s="50">
        <v>5.2367417490724669E-2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5.726692759245753E-2</v>
      </c>
      <c r="D344" s="50">
        <v>5.7224068666105327E-2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4.8644204269909092E-2</v>
      </c>
      <c r="D345" s="50">
        <v>4.8714493563044386E-2</v>
      </c>
      <c r="E345" s="51">
        <v>0</v>
      </c>
      <c r="F345" s="52">
        <v>0</v>
      </c>
    </row>
    <row r="346" spans="1:6" x14ac:dyDescent="0.25">
      <c r="A346" s="48" t="s">
        <v>714</v>
      </c>
      <c r="B346" s="49" t="s">
        <v>716</v>
      </c>
      <c r="C346" s="39">
        <v>7.6913240229700405E-2</v>
      </c>
      <c r="D346" s="50">
        <v>7.7024377360415786E-2</v>
      </c>
      <c r="E346" s="51">
        <v>1</v>
      </c>
      <c r="F346" s="52">
        <v>0</v>
      </c>
    </row>
    <row r="347" spans="1:6" x14ac:dyDescent="0.25">
      <c r="A347" s="48" t="s">
        <v>717</v>
      </c>
      <c r="B347" s="49" t="s">
        <v>718</v>
      </c>
      <c r="C347" s="39">
        <v>5.1805979243571471E-2</v>
      </c>
      <c r="D347" s="50">
        <v>5.1826480425518948E-2</v>
      </c>
      <c r="E347" s="51">
        <v>0</v>
      </c>
      <c r="F347" s="52">
        <v>0</v>
      </c>
    </row>
    <row r="348" spans="1:6" x14ac:dyDescent="0.25">
      <c r="A348" s="48" t="s">
        <v>719</v>
      </c>
      <c r="B348" s="49" t="s">
        <v>720</v>
      </c>
      <c r="C348" s="39">
        <v>0.22658095666262285</v>
      </c>
      <c r="D348" s="58">
        <v>0.22619429563661747</v>
      </c>
      <c r="E348" s="51">
        <v>0</v>
      </c>
      <c r="F348" s="52">
        <v>0</v>
      </c>
    </row>
    <row r="349" spans="1:6" x14ac:dyDescent="0.25">
      <c r="A349" s="48" t="s">
        <v>721</v>
      </c>
      <c r="B349" s="53" t="s">
        <v>722</v>
      </c>
      <c r="C349" s="39">
        <v>0.22823744667220799</v>
      </c>
      <c r="D349" s="58">
        <v>0.22786254713632326</v>
      </c>
      <c r="E349" s="51">
        <v>0</v>
      </c>
      <c r="F349" s="52">
        <v>0</v>
      </c>
    </row>
    <row r="350" spans="1:6" x14ac:dyDescent="0.25">
      <c r="A350" s="48" t="s">
        <v>723</v>
      </c>
      <c r="B350" s="49" t="s">
        <v>724</v>
      </c>
      <c r="C350" s="39">
        <v>9.1979576533846898E-3</v>
      </c>
      <c r="D350" s="50">
        <v>9.1985536051415896E-3</v>
      </c>
      <c r="E350" s="51">
        <v>0</v>
      </c>
      <c r="F350" s="52">
        <v>0</v>
      </c>
    </row>
    <row r="351" spans="1:6" x14ac:dyDescent="0.25">
      <c r="A351" s="48" t="s">
        <v>725</v>
      </c>
      <c r="B351" s="49" t="s">
        <v>726</v>
      </c>
      <c r="C351" s="39">
        <v>5.2018297213259325E-2</v>
      </c>
      <c r="D351" s="50">
        <v>5.1869367150874916E-2</v>
      </c>
      <c r="E351" s="51">
        <v>0</v>
      </c>
      <c r="F351" s="52">
        <v>0</v>
      </c>
    </row>
    <row r="352" spans="1:6" x14ac:dyDescent="0.25">
      <c r="A352" s="48" t="s">
        <v>727</v>
      </c>
      <c r="B352" s="49" t="s">
        <v>728</v>
      </c>
      <c r="C352" s="39">
        <v>7.0939552797830124E-2</v>
      </c>
      <c r="D352" s="50">
        <v>7.0850113876008619E-2</v>
      </c>
      <c r="E352" s="51">
        <v>0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4.6692330831740021E-2</v>
      </c>
      <c r="D353" s="50">
        <v>4.6674594991175926E-2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2.0389882509887217E-2</v>
      </c>
      <c r="D354" s="50">
        <v>2.0390108200866376E-2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8.0185014795927434E-2</v>
      </c>
      <c r="D355" s="50">
        <v>8.121871160204501E-2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1296</v>
      </c>
      <c r="C356" s="39">
        <v>5.4736277710419723E-2</v>
      </c>
      <c r="D356" s="50">
        <v>5.4767400580355112E-2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5.5351577589738396E-2</v>
      </c>
      <c r="D357" s="50">
        <v>5.5252552179198618E-2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1297</v>
      </c>
      <c r="C358" s="39">
        <v>5.9393397391638916E-2</v>
      </c>
      <c r="D358" s="50">
        <v>6.0035018780688829E-2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7.5408165174158603E-2</v>
      </c>
      <c r="D359" s="50">
        <v>7.5107233339197804E-2</v>
      </c>
      <c r="E359" s="51">
        <v>0</v>
      </c>
      <c r="F359" s="52">
        <v>0</v>
      </c>
    </row>
    <row r="360" spans="1:6" x14ac:dyDescent="0.25">
      <c r="A360" s="48" t="s">
        <v>741</v>
      </c>
      <c r="B360" s="49" t="s">
        <v>743</v>
      </c>
      <c r="C360" s="39">
        <v>0.11923077806226447</v>
      </c>
      <c r="D360" s="50">
        <v>0.11875496305279945</v>
      </c>
      <c r="E360" s="51">
        <v>1</v>
      </c>
      <c r="F360" s="52">
        <v>0</v>
      </c>
    </row>
    <row r="361" spans="1:6" x14ac:dyDescent="0.25">
      <c r="A361" s="48" t="s">
        <v>744</v>
      </c>
      <c r="B361" s="49" t="s">
        <v>745</v>
      </c>
      <c r="C361" s="39">
        <v>3.2467420977613778E-2</v>
      </c>
      <c r="D361" s="58">
        <v>3.2459930545275871E-2</v>
      </c>
      <c r="E361" s="51">
        <v>0</v>
      </c>
      <c r="F361" s="52">
        <v>0</v>
      </c>
    </row>
    <row r="362" spans="1:6" x14ac:dyDescent="0.25">
      <c r="A362" s="48" t="s">
        <v>746</v>
      </c>
      <c r="B362" s="53" t="s">
        <v>747</v>
      </c>
      <c r="C362" s="39">
        <v>5.0944291972949356E-2</v>
      </c>
      <c r="D362" s="58">
        <v>5.1076298293929741E-2</v>
      </c>
      <c r="E362" s="51">
        <v>0</v>
      </c>
      <c r="F362" s="52">
        <v>0</v>
      </c>
    </row>
    <row r="363" spans="1:6" x14ac:dyDescent="0.25">
      <c r="A363" s="48" t="s">
        <v>748</v>
      </c>
      <c r="B363" s="49" t="s">
        <v>749</v>
      </c>
      <c r="C363" s="39">
        <v>4.4989277904229207E-2</v>
      </c>
      <c r="D363" s="50">
        <v>4.4937555214934831E-2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751</v>
      </c>
      <c r="C364" s="39">
        <v>3.4713107980926271E-2</v>
      </c>
      <c r="D364" s="50">
        <v>3.4689885623291117E-2</v>
      </c>
      <c r="E364" s="51">
        <v>0</v>
      </c>
      <c r="F364" s="52">
        <v>0</v>
      </c>
    </row>
    <row r="365" spans="1:6" x14ac:dyDescent="0.25">
      <c r="A365" s="48" t="s">
        <v>752</v>
      </c>
      <c r="B365" s="49" t="s">
        <v>753</v>
      </c>
      <c r="C365" s="39">
        <v>7.4298595991675889E-2</v>
      </c>
      <c r="D365" s="50">
        <v>7.4071091691238822E-2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5.1240893368349805E-2</v>
      </c>
      <c r="D366" s="50">
        <v>5.1139997185232142E-2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9.2924579272680691E-2</v>
      </c>
      <c r="D367" s="50">
        <v>9.3654451159189661E-2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5.309979815939337E-2</v>
      </c>
      <c r="D368" s="50">
        <v>5.29517494416505E-2</v>
      </c>
      <c r="E368" s="51">
        <v>0</v>
      </c>
      <c r="F368" s="52">
        <v>0</v>
      </c>
    </row>
    <row r="369" spans="1:6" x14ac:dyDescent="0.25">
      <c r="A369" s="48" t="s">
        <v>758</v>
      </c>
      <c r="B369" s="49" t="s">
        <v>760</v>
      </c>
      <c r="C369" s="39">
        <v>8.3958152739449843E-2</v>
      </c>
      <c r="D369" s="50">
        <v>8.3724067163082422E-2</v>
      </c>
      <c r="E369" s="51">
        <v>1</v>
      </c>
      <c r="F369" s="52">
        <v>0</v>
      </c>
    </row>
    <row r="370" spans="1:6" x14ac:dyDescent="0.25">
      <c r="A370" s="48" t="s">
        <v>761</v>
      </c>
      <c r="B370" s="49" t="s">
        <v>1298</v>
      </c>
      <c r="C370" s="39">
        <v>4.9544434137356472E-2</v>
      </c>
      <c r="D370" s="50">
        <v>4.9497350925750083E-2</v>
      </c>
      <c r="E370" s="51">
        <v>0</v>
      </c>
      <c r="F370" s="52">
        <v>0</v>
      </c>
    </row>
    <row r="371" spans="1:6" x14ac:dyDescent="0.25">
      <c r="A371" s="48" t="s">
        <v>763</v>
      </c>
      <c r="B371" s="49" t="s">
        <v>764</v>
      </c>
      <c r="C371" s="39">
        <v>5.5357302115644894E-2</v>
      </c>
      <c r="D371" s="50">
        <v>5.540624229839166E-2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10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765</v>
      </c>
      <c r="B5" s="49" t="s">
        <v>766</v>
      </c>
      <c r="C5" s="39">
        <v>5.2156022346844022E-2</v>
      </c>
      <c r="D5" s="50">
        <v>5.2224643250920078E-2</v>
      </c>
    </row>
    <row r="6" spans="1:4" x14ac:dyDescent="0.25">
      <c r="A6" s="48" t="s">
        <v>767</v>
      </c>
      <c r="B6" s="49" t="s">
        <v>768</v>
      </c>
      <c r="C6" s="39">
        <v>9.2883568183292468E-4</v>
      </c>
      <c r="D6" s="50">
        <v>9.2742390336663662E-4</v>
      </c>
    </row>
    <row r="7" spans="1:4" x14ac:dyDescent="0.25">
      <c r="A7" s="48" t="s">
        <v>769</v>
      </c>
      <c r="B7" s="49" t="s">
        <v>1299</v>
      </c>
      <c r="C7" s="39">
        <v>1.6464035383333766E-2</v>
      </c>
      <c r="D7" s="50">
        <v>1.6615794029136603E-2</v>
      </c>
    </row>
    <row r="8" spans="1:4" x14ac:dyDescent="0.25">
      <c r="A8" s="48" t="s">
        <v>771</v>
      </c>
      <c r="B8" s="49" t="s">
        <v>1300</v>
      </c>
      <c r="C8" s="39">
        <v>1.0584759857188869E-2</v>
      </c>
      <c r="D8" s="50">
        <v>1.0668064576994176E-2</v>
      </c>
    </row>
    <row r="9" spans="1:4" x14ac:dyDescent="0.25">
      <c r="A9" s="48" t="s">
        <v>773</v>
      </c>
      <c r="B9" s="49" t="s">
        <v>1301</v>
      </c>
      <c r="C9" s="39">
        <v>5.3038226923194862E-3</v>
      </c>
      <c r="D9" s="50">
        <v>5.3271272813665404E-3</v>
      </c>
    </row>
    <row r="10" spans="1:4" x14ac:dyDescent="0.25">
      <c r="A10" s="48" t="s">
        <v>775</v>
      </c>
      <c r="B10" s="49" t="s">
        <v>1302</v>
      </c>
      <c r="C10" s="39">
        <v>1.9320223889188433E-3</v>
      </c>
      <c r="D10" s="50">
        <v>1.9316979032036946E-3</v>
      </c>
    </row>
    <row r="11" spans="1:4" x14ac:dyDescent="0.25">
      <c r="A11" s="48" t="s">
        <v>777</v>
      </c>
      <c r="B11" s="49" t="s">
        <v>1303</v>
      </c>
      <c r="C11" s="39">
        <v>1.1904745921096603E-3</v>
      </c>
      <c r="D11" s="50">
        <v>1.1905163379390279E-3</v>
      </c>
    </row>
    <row r="12" spans="1:4" ht="14.25" customHeight="1" x14ac:dyDescent="0.25">
      <c r="A12" s="48" t="s">
        <v>779</v>
      </c>
      <c r="B12" s="49" t="s">
        <v>1303</v>
      </c>
      <c r="C12" s="39">
        <v>2.8281261044478989E-3</v>
      </c>
      <c r="D12" s="50">
        <v>2.8437083471185738E-3</v>
      </c>
    </row>
    <row r="13" spans="1:4" x14ac:dyDescent="0.25">
      <c r="A13" s="48" t="s">
        <v>780</v>
      </c>
      <c r="B13" s="49" t="s">
        <v>1303</v>
      </c>
      <c r="C13" s="39">
        <v>3.2344131150319586E-3</v>
      </c>
      <c r="D13" s="50">
        <v>3.2616384441327001E-3</v>
      </c>
    </row>
    <row r="14" spans="1:4" x14ac:dyDescent="0.25">
      <c r="A14" s="48" t="s">
        <v>781</v>
      </c>
      <c r="B14" s="49" t="s">
        <v>1303</v>
      </c>
      <c r="C14" s="39">
        <v>2.8682754363887047E-3</v>
      </c>
      <c r="D14" s="50">
        <v>2.9208777856817233E-3</v>
      </c>
    </row>
    <row r="15" spans="1:4" x14ac:dyDescent="0.25">
      <c r="A15" s="48" t="s">
        <v>782</v>
      </c>
      <c r="B15" s="49" t="s">
        <v>1304</v>
      </c>
      <c r="C15" s="39">
        <v>4.0740450994280794E-2</v>
      </c>
      <c r="D15" s="50">
        <v>4.0736613424240654E-2</v>
      </c>
    </row>
    <row r="16" spans="1:4" x14ac:dyDescent="0.25">
      <c r="A16" s="48" t="s">
        <v>784</v>
      </c>
      <c r="B16" s="49" t="s">
        <v>1305</v>
      </c>
      <c r="C16" s="39">
        <v>5.3811480190458547E-2</v>
      </c>
      <c r="D16" s="50">
        <v>5.3856404298806199E-2</v>
      </c>
    </row>
    <row r="17" spans="1:4" x14ac:dyDescent="0.25">
      <c r="A17" s="48" t="s">
        <v>786</v>
      </c>
      <c r="B17" s="49" t="s">
        <v>1306</v>
      </c>
      <c r="C17" s="39">
        <v>5.6039903654536483E-2</v>
      </c>
      <c r="D17" s="50">
        <v>5.6175666703102603E-2</v>
      </c>
    </row>
    <row r="18" spans="1:4" x14ac:dyDescent="0.25">
      <c r="A18" s="48" t="s">
        <v>788</v>
      </c>
      <c r="B18" s="49" t="s">
        <v>1307</v>
      </c>
      <c r="C18" s="39">
        <v>2.2383648113051425E-2</v>
      </c>
      <c r="D18" s="50">
        <v>2.2383204552001337E-2</v>
      </c>
    </row>
    <row r="19" spans="1:4" x14ac:dyDescent="0.25">
      <c r="A19" s="48" t="s">
        <v>790</v>
      </c>
      <c r="B19" s="49" t="s">
        <v>1307</v>
      </c>
      <c r="C19" s="39">
        <v>3.6794780329818526E-2</v>
      </c>
      <c r="D19" s="50">
        <v>3.6789249557016748E-2</v>
      </c>
    </row>
    <row r="20" spans="1:4" x14ac:dyDescent="0.25">
      <c r="A20" s="48" t="s">
        <v>791</v>
      </c>
      <c r="B20" s="49" t="s">
        <v>1307</v>
      </c>
      <c r="C20" s="39">
        <v>3.649322611436237E-2</v>
      </c>
      <c r="D20" s="50">
        <v>3.6478280569141312E-2</v>
      </c>
    </row>
    <row r="21" spans="1:4" x14ac:dyDescent="0.25">
      <c r="A21" s="48" t="s">
        <v>792</v>
      </c>
      <c r="B21" s="53" t="s">
        <v>1308</v>
      </c>
      <c r="C21" s="39">
        <v>5.4044514382077226E-2</v>
      </c>
      <c r="D21" s="50">
        <v>5.42322300090586E-2</v>
      </c>
    </row>
    <row r="22" spans="1:4" x14ac:dyDescent="0.25">
      <c r="A22" s="48" t="s">
        <v>794</v>
      </c>
      <c r="B22" s="49" t="s">
        <v>1309</v>
      </c>
      <c r="C22" s="39">
        <v>0.15542561603576657</v>
      </c>
      <c r="D22" s="50">
        <v>0.15562885654274988</v>
      </c>
    </row>
    <row r="23" spans="1:4" x14ac:dyDescent="0.25">
      <c r="A23" s="48" t="s">
        <v>796</v>
      </c>
      <c r="B23" s="49" t="s">
        <v>1310</v>
      </c>
      <c r="C23" s="39">
        <v>5.6628727685521817E-2</v>
      </c>
      <c r="D23" s="50">
        <v>5.7192465983565415E-2</v>
      </c>
    </row>
    <row r="24" spans="1:4" x14ac:dyDescent="0.25">
      <c r="A24" s="48" t="s">
        <v>798</v>
      </c>
      <c r="B24" s="49" t="s">
        <v>1311</v>
      </c>
      <c r="C24" s="39">
        <v>7.4984298166735158E-2</v>
      </c>
      <c r="D24" s="50">
        <v>7.5382316355463816E-2</v>
      </c>
    </row>
    <row r="25" spans="1:4" x14ac:dyDescent="0.25">
      <c r="A25" s="48" t="s">
        <v>800</v>
      </c>
      <c r="B25" s="49" t="s">
        <v>1312</v>
      </c>
      <c r="C25" s="39">
        <v>5.2184481290160664E-2</v>
      </c>
      <c r="D25" s="50">
        <v>5.2264415850857754E-2</v>
      </c>
    </row>
    <row r="26" spans="1:4" x14ac:dyDescent="0.25">
      <c r="A26" s="48" t="s">
        <v>802</v>
      </c>
      <c r="B26" s="49" t="s">
        <v>1313</v>
      </c>
      <c r="C26" s="39">
        <v>5.5946507297976969E-2</v>
      </c>
      <c r="D26" s="50">
        <v>5.65017040020191E-2</v>
      </c>
    </row>
    <row r="27" spans="1:4" x14ac:dyDescent="0.25">
      <c r="A27" s="48" t="s">
        <v>804</v>
      </c>
      <c r="B27" s="49" t="s">
        <v>1314</v>
      </c>
      <c r="C27" s="39">
        <v>9.3026954945549981E-2</v>
      </c>
      <c r="D27" s="50">
        <v>9.2702337345739336E-2</v>
      </c>
    </row>
    <row r="28" spans="1:4" x14ac:dyDescent="0.25">
      <c r="A28" s="48" t="s">
        <v>806</v>
      </c>
      <c r="B28" s="49" t="s">
        <v>1315</v>
      </c>
      <c r="C28" s="39">
        <v>6.2183386322414928E-2</v>
      </c>
      <c r="D28" s="50">
        <v>6.284526202949331E-2</v>
      </c>
    </row>
    <row r="29" spans="1:4" x14ac:dyDescent="0.25">
      <c r="A29" s="48" t="s">
        <v>808</v>
      </c>
      <c r="B29" s="49" t="s">
        <v>1316</v>
      </c>
      <c r="C29" s="39">
        <v>5.2184481290160664E-2</v>
      </c>
      <c r="D29" s="50">
        <v>5.2264415850857754E-2</v>
      </c>
    </row>
    <row r="30" spans="1:4" x14ac:dyDescent="0.25">
      <c r="A30" s="48" t="s">
        <v>810</v>
      </c>
      <c r="B30" s="49" t="s">
        <v>1317</v>
      </c>
      <c r="C30" s="39">
        <v>5.697970000208509E-2</v>
      </c>
      <c r="D30" s="50">
        <v>5.7070440474680628E-2</v>
      </c>
    </row>
    <row r="31" spans="1:4" x14ac:dyDescent="0.25">
      <c r="A31" s="48" t="s">
        <v>812</v>
      </c>
      <c r="B31" s="49" t="s">
        <v>1318</v>
      </c>
      <c r="C31" s="39">
        <v>4.8650458548873565E-2</v>
      </c>
      <c r="D31" s="50">
        <v>4.8513626119410548E-2</v>
      </c>
    </row>
    <row r="32" spans="1:4" x14ac:dyDescent="0.25">
      <c r="A32" s="48" t="s">
        <v>814</v>
      </c>
      <c r="B32" s="49" t="s">
        <v>1319</v>
      </c>
      <c r="C32" s="39">
        <v>3.9390151999264482E-2</v>
      </c>
      <c r="D32" s="50">
        <v>3.9580021393894646E-2</v>
      </c>
    </row>
    <row r="33" spans="1:4" x14ac:dyDescent="0.25">
      <c r="A33" s="48" t="s">
        <v>816</v>
      </c>
      <c r="B33" s="49" t="s">
        <v>1320</v>
      </c>
      <c r="C33" s="39">
        <v>6.3141273780356527E-2</v>
      </c>
      <c r="D33" s="50">
        <v>6.3176579516056458E-2</v>
      </c>
    </row>
    <row r="34" spans="1:4" x14ac:dyDescent="0.25">
      <c r="A34" s="48" t="s">
        <v>818</v>
      </c>
      <c r="B34" s="49" t="s">
        <v>1321</v>
      </c>
      <c r="C34" s="39">
        <v>9.781040284472084E-2</v>
      </c>
      <c r="D34" s="50">
        <v>9.8955243553041833E-2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10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1230</v>
      </c>
      <c r="C5" s="64">
        <v>0.13653305508393124</v>
      </c>
      <c r="D5" s="40">
        <v>0.13614616366303814</v>
      </c>
    </row>
    <row r="6" spans="1:4" x14ac:dyDescent="0.25">
      <c r="A6" s="48" t="s">
        <v>821</v>
      </c>
      <c r="B6" s="49" t="s">
        <v>1228</v>
      </c>
      <c r="C6" s="39">
        <v>0.15849879655038479</v>
      </c>
      <c r="D6" s="45">
        <v>0.15881350140516065</v>
      </c>
    </row>
    <row r="7" spans="1:4" x14ac:dyDescent="0.25">
      <c r="A7" s="48" t="s">
        <v>822</v>
      </c>
      <c r="B7" s="49" t="s">
        <v>75</v>
      </c>
      <c r="C7" s="39">
        <v>6.7503516511032854E-2</v>
      </c>
      <c r="D7" s="50">
        <v>6.7491673462517596E-2</v>
      </c>
    </row>
    <row r="8" spans="1:4" x14ac:dyDescent="0.25">
      <c r="A8" s="48" t="s">
        <v>823</v>
      </c>
      <c r="B8" s="49" t="s">
        <v>93</v>
      </c>
      <c r="C8" s="39">
        <v>0.11743841794280813</v>
      </c>
      <c r="D8" s="50">
        <v>0.11704073899064923</v>
      </c>
    </row>
    <row r="9" spans="1:4" x14ac:dyDescent="0.25">
      <c r="A9" s="48" t="s">
        <v>824</v>
      </c>
      <c r="B9" s="49" t="s">
        <v>49</v>
      </c>
      <c r="C9" s="39">
        <v>0.1563949208576676</v>
      </c>
      <c r="D9" s="50">
        <v>0.15655500826192348</v>
      </c>
    </row>
    <row r="10" spans="1:4" x14ac:dyDescent="0.25">
      <c r="A10" s="48" t="s">
        <v>825</v>
      </c>
      <c r="B10" s="49" t="s">
        <v>1232</v>
      </c>
      <c r="C10" s="39">
        <v>6.9817509696168151E-2</v>
      </c>
      <c r="D10" s="50">
        <v>6.9627033477412059E-2</v>
      </c>
    </row>
    <row r="11" spans="1:4" x14ac:dyDescent="0.25">
      <c r="A11" s="48" t="s">
        <v>826</v>
      </c>
      <c r="B11" s="49" t="s">
        <v>1234</v>
      </c>
      <c r="C11" s="39">
        <v>7.4053506044195652E-2</v>
      </c>
      <c r="D11" s="50">
        <v>7.4691741840829218E-2</v>
      </c>
    </row>
    <row r="12" spans="1:4" x14ac:dyDescent="0.25">
      <c r="A12" s="48" t="s">
        <v>827</v>
      </c>
      <c r="B12" s="49" t="s">
        <v>1240</v>
      </c>
      <c r="C12" s="39">
        <v>7.7685750594769509E-2</v>
      </c>
      <c r="D12" s="50">
        <v>7.7962209721863365E-2</v>
      </c>
    </row>
    <row r="13" spans="1:4" x14ac:dyDescent="0.25">
      <c r="A13" s="48" t="s">
        <v>828</v>
      </c>
      <c r="B13" s="49" t="s">
        <v>101</v>
      </c>
      <c r="C13" s="39">
        <v>0.11382308642442342</v>
      </c>
      <c r="D13" s="50">
        <v>0.11363522614614641</v>
      </c>
    </row>
    <row r="14" spans="1:4" x14ac:dyDescent="0.25">
      <c r="A14" s="48" t="s">
        <v>829</v>
      </c>
      <c r="B14" s="49" t="s">
        <v>1242</v>
      </c>
      <c r="C14" s="39">
        <v>6.564507140187345E-2</v>
      </c>
      <c r="D14" s="50">
        <v>6.5430597313371003E-2</v>
      </c>
    </row>
    <row r="15" spans="1:4" x14ac:dyDescent="0.25">
      <c r="A15" s="48" t="s">
        <v>830</v>
      </c>
      <c r="B15" s="49" t="s">
        <v>203</v>
      </c>
      <c r="C15" s="39">
        <v>0.12283504828191871</v>
      </c>
      <c r="D15" s="50">
        <v>0.12391213028618704</v>
      </c>
    </row>
    <row r="16" spans="1:4" x14ac:dyDescent="0.25">
      <c r="A16" s="48" t="s">
        <v>831</v>
      </c>
      <c r="B16" s="49" t="s">
        <v>1245</v>
      </c>
      <c r="C16" s="39">
        <v>6.9937238148780709E-2</v>
      </c>
      <c r="D16" s="50">
        <v>6.9816219121265802E-2</v>
      </c>
    </row>
    <row r="17" spans="1:4" x14ac:dyDescent="0.25">
      <c r="A17" s="48" t="s">
        <v>832</v>
      </c>
      <c r="B17" s="49" t="s">
        <v>248</v>
      </c>
      <c r="C17" s="39">
        <v>7.4387180817934856E-2</v>
      </c>
      <c r="D17" s="50">
        <v>7.4106729411867175E-2</v>
      </c>
    </row>
    <row r="18" spans="1:4" x14ac:dyDescent="0.25">
      <c r="A18" s="48" t="s">
        <v>833</v>
      </c>
      <c r="B18" s="49" t="s">
        <v>280</v>
      </c>
      <c r="C18" s="39">
        <v>5.8415832309328217E-2</v>
      </c>
      <c r="D18" s="50">
        <v>5.8233364447257532E-2</v>
      </c>
    </row>
    <row r="19" spans="1:4" x14ac:dyDescent="0.25">
      <c r="A19" s="48" t="s">
        <v>834</v>
      </c>
      <c r="B19" s="49" t="s">
        <v>705</v>
      </c>
      <c r="C19" s="39">
        <v>9.5207922027138986E-2</v>
      </c>
      <c r="D19" s="50">
        <v>9.6412913315843021E-2</v>
      </c>
    </row>
    <row r="20" spans="1:4" x14ac:dyDescent="0.25">
      <c r="A20" s="48" t="s">
        <v>835</v>
      </c>
      <c r="B20" s="49" t="s">
        <v>278</v>
      </c>
      <c r="C20" s="39">
        <v>6.7205400217628247E-2</v>
      </c>
      <c r="D20" s="50">
        <v>6.7205928407818777E-2</v>
      </c>
    </row>
    <row r="21" spans="1:4" x14ac:dyDescent="0.25">
      <c r="A21" s="48" t="s">
        <v>836</v>
      </c>
      <c r="B21" s="49" t="s">
        <v>291</v>
      </c>
      <c r="C21" s="39">
        <v>0.24741993902954901</v>
      </c>
      <c r="D21" s="50">
        <v>0.2471277989840977</v>
      </c>
    </row>
    <row r="22" spans="1:4" x14ac:dyDescent="0.25">
      <c r="A22" s="48" t="s">
        <v>837</v>
      </c>
      <c r="B22" s="49" t="s">
        <v>293</v>
      </c>
      <c r="C22" s="39">
        <v>0.24745829952204129</v>
      </c>
      <c r="D22" s="50">
        <v>0.2471289702865557</v>
      </c>
    </row>
    <row r="23" spans="1:4" x14ac:dyDescent="0.25">
      <c r="A23" s="48" t="s">
        <v>838</v>
      </c>
      <c r="B23" s="49" t="s">
        <v>258</v>
      </c>
      <c r="C23" s="39">
        <v>0.20817898967922943</v>
      </c>
      <c r="D23" s="50">
        <v>0.20809367064519371</v>
      </c>
    </row>
    <row r="24" spans="1:4" x14ac:dyDescent="0.25">
      <c r="A24" s="48" t="s">
        <v>839</v>
      </c>
      <c r="B24" s="49" t="s">
        <v>1261</v>
      </c>
      <c r="C24" s="39">
        <v>9.3377903354480957E-2</v>
      </c>
      <c r="D24" s="50">
        <v>9.3211513511878619E-2</v>
      </c>
    </row>
    <row r="25" spans="1:4" x14ac:dyDescent="0.25">
      <c r="A25" s="48" t="s">
        <v>840</v>
      </c>
      <c r="B25" s="49" t="s">
        <v>313</v>
      </c>
      <c r="C25" s="39">
        <v>5.4528797756248262E-2</v>
      </c>
      <c r="D25" s="50">
        <v>5.4383278523219558E-2</v>
      </c>
    </row>
    <row r="26" spans="1:4" x14ac:dyDescent="0.25">
      <c r="A26" s="48" t="s">
        <v>841</v>
      </c>
      <c r="B26" s="49" t="s">
        <v>307</v>
      </c>
      <c r="C26" s="39">
        <v>0.12632482300502235</v>
      </c>
      <c r="D26" s="50">
        <v>0.12651142709913349</v>
      </c>
    </row>
    <row r="27" spans="1:4" x14ac:dyDescent="0.25">
      <c r="A27" s="48" t="s">
        <v>842</v>
      </c>
      <c r="B27" s="49" t="s">
        <v>1249</v>
      </c>
      <c r="C27" s="39">
        <v>9.3057461123981375E-2</v>
      </c>
      <c r="D27" s="50">
        <v>9.3001249069762787E-2</v>
      </c>
    </row>
    <row r="28" spans="1:4" x14ac:dyDescent="0.25">
      <c r="A28" s="48" t="s">
        <v>843</v>
      </c>
      <c r="B28" s="49" t="s">
        <v>1257</v>
      </c>
      <c r="C28" s="39">
        <v>8.0220918696016427E-2</v>
      </c>
      <c r="D28" s="50">
        <v>7.9986865273205685E-2</v>
      </c>
    </row>
    <row r="29" spans="1:4" x14ac:dyDescent="0.25">
      <c r="A29" s="48" t="s">
        <v>844</v>
      </c>
      <c r="B29" s="49" t="s">
        <v>1250</v>
      </c>
      <c r="C29" s="39">
        <v>0.16630748645400667</v>
      </c>
      <c r="D29" s="50">
        <v>0.1661998338282199</v>
      </c>
    </row>
    <row r="30" spans="1:4" x14ac:dyDescent="0.25">
      <c r="A30" s="48" t="s">
        <v>845</v>
      </c>
      <c r="B30" s="49" t="s">
        <v>349</v>
      </c>
      <c r="C30" s="39">
        <v>5.1082885184047744E-2</v>
      </c>
      <c r="D30" s="50">
        <v>5.118849660620943E-2</v>
      </c>
    </row>
    <row r="31" spans="1:4" x14ac:dyDescent="0.25">
      <c r="A31" s="48" t="s">
        <v>846</v>
      </c>
      <c r="B31" s="49" t="s">
        <v>295</v>
      </c>
      <c r="C31" s="39">
        <v>0.24550206726628226</v>
      </c>
      <c r="D31" s="50">
        <v>0.24512821987911151</v>
      </c>
    </row>
    <row r="32" spans="1:4" x14ac:dyDescent="0.25">
      <c r="A32" s="48" t="s">
        <v>847</v>
      </c>
      <c r="B32" s="49" t="s">
        <v>1255</v>
      </c>
      <c r="C32" s="39">
        <v>8.1575369769461642E-2</v>
      </c>
      <c r="D32" s="50">
        <v>8.1329898818892743E-2</v>
      </c>
    </row>
    <row r="33" spans="1:4" x14ac:dyDescent="0.25">
      <c r="A33" s="48" t="s">
        <v>848</v>
      </c>
      <c r="B33" s="49" t="s">
        <v>711</v>
      </c>
      <c r="C33" s="39">
        <v>5.2333593755193503E-2</v>
      </c>
      <c r="D33" s="50">
        <v>5.2367417490724669E-2</v>
      </c>
    </row>
    <row r="34" spans="1:4" x14ac:dyDescent="0.25">
      <c r="A34" s="48" t="s">
        <v>849</v>
      </c>
      <c r="B34" s="49" t="s">
        <v>1256</v>
      </c>
      <c r="C34" s="39">
        <v>7.2839738367299511E-2</v>
      </c>
      <c r="D34" s="50">
        <v>7.2615438967659401E-2</v>
      </c>
    </row>
    <row r="35" spans="1:4" x14ac:dyDescent="0.25">
      <c r="A35" s="48" t="s">
        <v>850</v>
      </c>
      <c r="B35" s="49" t="s">
        <v>1274</v>
      </c>
      <c r="C35" s="39">
        <v>8.8323412503666363E-2</v>
      </c>
      <c r="D35" s="50">
        <v>8.7972209119198105E-2</v>
      </c>
    </row>
    <row r="36" spans="1:4" x14ac:dyDescent="0.25">
      <c r="A36" s="48" t="s">
        <v>851</v>
      </c>
      <c r="B36" s="49" t="s">
        <v>715</v>
      </c>
      <c r="C36" s="39">
        <v>4.8644204269909092E-2</v>
      </c>
      <c r="D36" s="50">
        <v>4.8714493563044386E-2</v>
      </c>
    </row>
    <row r="37" spans="1:4" x14ac:dyDescent="0.25">
      <c r="A37" s="48" t="s">
        <v>852</v>
      </c>
      <c r="B37" s="49" t="s">
        <v>397</v>
      </c>
      <c r="C37" s="39">
        <v>7.6643727852325941E-2</v>
      </c>
      <c r="D37" s="50">
        <v>7.7424487661481134E-2</v>
      </c>
    </row>
    <row r="38" spans="1:4" x14ac:dyDescent="0.25">
      <c r="A38" s="48" t="s">
        <v>853</v>
      </c>
      <c r="B38" s="49" t="s">
        <v>1280</v>
      </c>
      <c r="C38" s="39">
        <v>8.123028793900261E-2</v>
      </c>
      <c r="D38" s="50">
        <v>8.11419155046572E-2</v>
      </c>
    </row>
    <row r="39" spans="1:4" x14ac:dyDescent="0.25">
      <c r="A39" s="48" t="s">
        <v>854</v>
      </c>
      <c r="B39" s="49" t="s">
        <v>405</v>
      </c>
      <c r="C39" s="39">
        <v>6.9602192564746215E-2</v>
      </c>
      <c r="D39" s="50">
        <v>6.95948220793495E-2</v>
      </c>
    </row>
    <row r="40" spans="1:4" x14ac:dyDescent="0.25">
      <c r="A40" s="48" t="s">
        <v>855</v>
      </c>
      <c r="B40" s="49" t="s">
        <v>1263</v>
      </c>
      <c r="C40" s="39">
        <v>0.19488150303379889</v>
      </c>
      <c r="D40" s="50">
        <v>0.19471616333737657</v>
      </c>
    </row>
    <row r="41" spans="1:4" x14ac:dyDescent="0.25">
      <c r="A41" s="48" t="s">
        <v>856</v>
      </c>
      <c r="B41" s="49" t="s">
        <v>276</v>
      </c>
      <c r="C41" s="39">
        <v>5.1485347941169504E-2</v>
      </c>
      <c r="D41" s="50">
        <v>5.1442476174552533E-2</v>
      </c>
    </row>
    <row r="42" spans="1:4" x14ac:dyDescent="0.25">
      <c r="A42" s="48" t="s">
        <v>857</v>
      </c>
      <c r="B42" s="49" t="s">
        <v>1264</v>
      </c>
      <c r="C42" s="39">
        <v>9.0256584050168606E-2</v>
      </c>
      <c r="D42" s="50">
        <v>9.0165199573540952E-2</v>
      </c>
    </row>
    <row r="43" spans="1:4" x14ac:dyDescent="0.25">
      <c r="A43" s="48" t="s">
        <v>858</v>
      </c>
      <c r="B43" s="49" t="s">
        <v>439</v>
      </c>
      <c r="C43" s="39">
        <v>0.1073653880018421</v>
      </c>
      <c r="D43" s="50">
        <v>0.10743352801690541</v>
      </c>
    </row>
    <row r="44" spans="1:4" x14ac:dyDescent="0.25">
      <c r="A44" s="48" t="s">
        <v>859</v>
      </c>
      <c r="B44" s="49" t="s">
        <v>1258</v>
      </c>
      <c r="C44" s="39">
        <v>9.4765388800885753E-2</v>
      </c>
      <c r="D44" s="50">
        <v>9.5851794473832352E-2</v>
      </c>
    </row>
    <row r="45" spans="1:4" x14ac:dyDescent="0.25">
      <c r="A45" s="48" t="s">
        <v>860</v>
      </c>
      <c r="B45" s="49" t="s">
        <v>1266</v>
      </c>
      <c r="C45" s="39">
        <v>6.5358317262981858E-2</v>
      </c>
      <c r="D45" s="50">
        <v>6.5701797280616647E-2</v>
      </c>
    </row>
    <row r="46" spans="1:4" x14ac:dyDescent="0.25">
      <c r="A46" s="48" t="s">
        <v>861</v>
      </c>
      <c r="B46" s="49" t="s">
        <v>451</v>
      </c>
      <c r="C46" s="39">
        <v>0.14921799472415403</v>
      </c>
      <c r="D46" s="50">
        <v>0.15065710184106545</v>
      </c>
    </row>
    <row r="47" spans="1:4" x14ac:dyDescent="0.25">
      <c r="A47" s="48" t="s">
        <v>862</v>
      </c>
      <c r="B47" s="49" t="s">
        <v>1267</v>
      </c>
      <c r="C47" s="39">
        <v>7.8383265015935316E-2</v>
      </c>
      <c r="D47" s="50">
        <v>7.9101071320758359E-2</v>
      </c>
    </row>
    <row r="48" spans="1:4" x14ac:dyDescent="0.25">
      <c r="A48" s="48" t="s">
        <v>863</v>
      </c>
      <c r="B48" s="49" t="s">
        <v>315</v>
      </c>
      <c r="C48" s="39">
        <v>0.11360728835657806</v>
      </c>
      <c r="D48" s="50">
        <v>0.11324137238100238</v>
      </c>
    </row>
    <row r="49" spans="1:4" x14ac:dyDescent="0.25">
      <c r="A49" s="48" t="s">
        <v>864</v>
      </c>
      <c r="B49" s="49" t="s">
        <v>214</v>
      </c>
      <c r="C49" s="39">
        <v>0.16333306739571335</v>
      </c>
      <c r="D49" s="50">
        <v>0.16330349397121557</v>
      </c>
    </row>
    <row r="50" spans="1:4" x14ac:dyDescent="0.25">
      <c r="A50" s="48" t="s">
        <v>865</v>
      </c>
      <c r="B50" s="49" t="s">
        <v>1236</v>
      </c>
      <c r="C50" s="39">
        <v>6.5711643829784505E-2</v>
      </c>
      <c r="D50" s="50">
        <v>6.5975406167077311E-2</v>
      </c>
    </row>
    <row r="51" spans="1:4" x14ac:dyDescent="0.25">
      <c r="A51" s="48" t="s">
        <v>866</v>
      </c>
      <c r="B51" s="49" t="s">
        <v>465</v>
      </c>
      <c r="C51" s="39">
        <v>0.11896713020585167</v>
      </c>
      <c r="D51" s="50">
        <v>0.11894096595355892</v>
      </c>
    </row>
    <row r="52" spans="1:4" x14ac:dyDescent="0.25">
      <c r="A52" s="48" t="s">
        <v>867</v>
      </c>
      <c r="B52" s="49" t="s">
        <v>1239</v>
      </c>
      <c r="C52" s="39">
        <v>0.15099232918440175</v>
      </c>
      <c r="D52" s="50">
        <v>0.15039846300145848</v>
      </c>
    </row>
    <row r="53" spans="1:4" x14ac:dyDescent="0.25">
      <c r="A53" s="48" t="s">
        <v>868</v>
      </c>
      <c r="B53" s="49" t="s">
        <v>570</v>
      </c>
      <c r="C53" s="39">
        <v>9.2136157821396239E-2</v>
      </c>
      <c r="D53" s="50">
        <v>9.2332708275451023E-2</v>
      </c>
    </row>
    <row r="54" spans="1:4" x14ac:dyDescent="0.25">
      <c r="A54" s="48" t="s">
        <v>869</v>
      </c>
      <c r="B54" s="49" t="s">
        <v>483</v>
      </c>
      <c r="C54" s="39">
        <v>0.10623924877905448</v>
      </c>
      <c r="D54" s="50">
        <v>0.1065636734467979</v>
      </c>
    </row>
    <row r="55" spans="1:4" x14ac:dyDescent="0.25">
      <c r="A55" s="48" t="s">
        <v>870</v>
      </c>
      <c r="B55" s="49" t="s">
        <v>625</v>
      </c>
      <c r="C55" s="39">
        <v>0.10820681577222165</v>
      </c>
      <c r="D55" s="50">
        <v>0.10897401119310127</v>
      </c>
    </row>
    <row r="56" spans="1:4" x14ac:dyDescent="0.25">
      <c r="A56" s="48" t="s">
        <v>871</v>
      </c>
      <c r="B56" s="49" t="s">
        <v>689</v>
      </c>
      <c r="C56" s="39">
        <v>0.16644104330705289</v>
      </c>
      <c r="D56" s="50">
        <v>0.16675673044417713</v>
      </c>
    </row>
    <row r="57" spans="1:4" x14ac:dyDescent="0.25">
      <c r="A57" s="48" t="s">
        <v>872</v>
      </c>
      <c r="B57" s="49" t="s">
        <v>511</v>
      </c>
      <c r="C57" s="39">
        <v>7.5848822972182858E-2</v>
      </c>
      <c r="D57" s="50">
        <v>7.578840338613238E-2</v>
      </c>
    </row>
    <row r="58" spans="1:4" x14ac:dyDescent="0.25">
      <c r="A58" s="48" t="s">
        <v>873</v>
      </c>
      <c r="B58" s="49" t="s">
        <v>1271</v>
      </c>
      <c r="C58" s="39">
        <v>8.0017123670736212E-2</v>
      </c>
      <c r="D58" s="50">
        <v>8.0450844231836238E-2</v>
      </c>
    </row>
    <row r="59" spans="1:4" x14ac:dyDescent="0.25">
      <c r="A59" s="48" t="s">
        <v>874</v>
      </c>
      <c r="B59" s="49" t="s">
        <v>1260</v>
      </c>
      <c r="C59" s="39">
        <v>6.4791016737925936E-2</v>
      </c>
      <c r="D59" s="50">
        <v>6.4784961350326922E-2</v>
      </c>
    </row>
    <row r="60" spans="1:4" x14ac:dyDescent="0.25">
      <c r="A60" s="48" t="s">
        <v>875</v>
      </c>
      <c r="B60" s="49" t="s">
        <v>85</v>
      </c>
      <c r="C60" s="39">
        <v>0.1084343636499899</v>
      </c>
      <c r="D60" s="50">
        <v>0.1085169583923714</v>
      </c>
    </row>
    <row r="61" spans="1:4" x14ac:dyDescent="0.25">
      <c r="A61" s="48" t="s">
        <v>876</v>
      </c>
      <c r="B61" s="49" t="s">
        <v>527</v>
      </c>
      <c r="C61" s="39">
        <v>7.2257051676273609E-2</v>
      </c>
      <c r="D61" s="50">
        <v>7.2018078976970032E-2</v>
      </c>
    </row>
    <row r="62" spans="1:4" x14ac:dyDescent="0.25">
      <c r="A62" s="48" t="s">
        <v>877</v>
      </c>
      <c r="B62" s="49" t="s">
        <v>150</v>
      </c>
      <c r="C62" s="39">
        <v>0.21046458895897047</v>
      </c>
      <c r="D62" s="50">
        <v>0.21047922375083422</v>
      </c>
    </row>
    <row r="63" spans="1:4" x14ac:dyDescent="0.25">
      <c r="A63" s="48" t="s">
        <v>878</v>
      </c>
      <c r="B63" s="49" t="s">
        <v>635</v>
      </c>
      <c r="C63" s="39">
        <v>5.9607919073289849E-2</v>
      </c>
      <c r="D63" s="50">
        <v>5.9418958976733362E-2</v>
      </c>
    </row>
    <row r="64" spans="1:4" x14ac:dyDescent="0.25">
      <c r="A64" s="48" t="s">
        <v>879</v>
      </c>
      <c r="B64" s="49" t="s">
        <v>130</v>
      </c>
      <c r="C64" s="39">
        <v>7.2762598551912333E-2</v>
      </c>
      <c r="D64" s="50">
        <v>7.2741882219562862E-2</v>
      </c>
    </row>
    <row r="65" spans="1:4" x14ac:dyDescent="0.25">
      <c r="A65" s="48" t="s">
        <v>880</v>
      </c>
      <c r="B65" s="49" t="s">
        <v>1290</v>
      </c>
      <c r="C65" s="39">
        <v>0.12835903054803216</v>
      </c>
      <c r="D65" s="50">
        <v>0.12813197323390615</v>
      </c>
    </row>
    <row r="66" spans="1:4" x14ac:dyDescent="0.25">
      <c r="A66" s="48" t="s">
        <v>881</v>
      </c>
      <c r="B66" s="49" t="s">
        <v>535</v>
      </c>
      <c r="C66" s="39">
        <v>5.7903880711651944E-2</v>
      </c>
      <c r="D66" s="50">
        <v>5.7763115967958405E-2</v>
      </c>
    </row>
    <row r="67" spans="1:4" x14ac:dyDescent="0.25">
      <c r="A67" s="48" t="s">
        <v>882</v>
      </c>
      <c r="B67" s="49" t="s">
        <v>1277</v>
      </c>
      <c r="C67" s="39">
        <v>6.665432790108014E-2</v>
      </c>
      <c r="D67" s="50">
        <v>6.7071223176352154E-2</v>
      </c>
    </row>
    <row r="68" spans="1:4" x14ac:dyDescent="0.25">
      <c r="A68" s="48" t="s">
        <v>883</v>
      </c>
      <c r="B68" s="49" t="s">
        <v>548</v>
      </c>
      <c r="C68" s="39">
        <v>7.1649527879122238E-2</v>
      </c>
      <c r="D68" s="50">
        <v>7.1394970975513644E-2</v>
      </c>
    </row>
    <row r="69" spans="1:4" x14ac:dyDescent="0.25">
      <c r="A69" s="48" t="s">
        <v>884</v>
      </c>
      <c r="B69" s="49" t="s">
        <v>558</v>
      </c>
      <c r="C69" s="39">
        <v>0.17643186400521654</v>
      </c>
      <c r="D69" s="50">
        <v>0.17613542174351504</v>
      </c>
    </row>
    <row r="70" spans="1:4" x14ac:dyDescent="0.25">
      <c r="A70" s="48" t="s">
        <v>885</v>
      </c>
      <c r="B70" s="49" t="s">
        <v>1282</v>
      </c>
      <c r="C70" s="39">
        <v>0.10831705311922742</v>
      </c>
      <c r="D70" s="50">
        <v>0.10947324909227589</v>
      </c>
    </row>
    <row r="71" spans="1:4" x14ac:dyDescent="0.25">
      <c r="A71" s="48" t="s">
        <v>886</v>
      </c>
      <c r="B71" s="49" t="s">
        <v>97</v>
      </c>
      <c r="C71" s="39">
        <v>8.2891527398202658E-2</v>
      </c>
      <c r="D71" s="50">
        <v>8.2775242219819925E-2</v>
      </c>
    </row>
    <row r="72" spans="1:4" x14ac:dyDescent="0.25">
      <c r="A72" s="48" t="s">
        <v>887</v>
      </c>
      <c r="B72" s="49" t="s">
        <v>596</v>
      </c>
      <c r="C72" s="39">
        <v>6.265557202159866E-2</v>
      </c>
      <c r="D72" s="50">
        <v>6.2438075185747399E-2</v>
      </c>
    </row>
    <row r="73" spans="1:4" x14ac:dyDescent="0.25">
      <c r="A73" s="48" t="s">
        <v>888</v>
      </c>
      <c r="B73" s="49" t="s">
        <v>1288</v>
      </c>
      <c r="C73" s="39">
        <v>6.7612603465530524E-2</v>
      </c>
      <c r="D73" s="50">
        <v>6.8564454100723496E-2</v>
      </c>
    </row>
    <row r="74" spans="1:4" x14ac:dyDescent="0.25">
      <c r="A74" s="48" t="s">
        <v>889</v>
      </c>
      <c r="B74" s="49" t="s">
        <v>289</v>
      </c>
      <c r="C74" s="39">
        <v>0.2462582461409199</v>
      </c>
      <c r="D74" s="50">
        <v>0.24592105980434711</v>
      </c>
    </row>
    <row r="75" spans="1:4" x14ac:dyDescent="0.25">
      <c r="A75" s="48" t="s">
        <v>890</v>
      </c>
      <c r="B75" s="49" t="s">
        <v>611</v>
      </c>
      <c r="C75" s="39">
        <v>0.18528014714143595</v>
      </c>
      <c r="D75" s="50">
        <v>0.18573787163469141</v>
      </c>
    </row>
    <row r="76" spans="1:4" x14ac:dyDescent="0.25">
      <c r="A76" s="48" t="s">
        <v>891</v>
      </c>
      <c r="B76" s="49" t="s">
        <v>55</v>
      </c>
      <c r="C76" s="39">
        <v>6.0920495378301534E-2</v>
      </c>
      <c r="D76" s="50">
        <v>6.0772485295810079E-2</v>
      </c>
    </row>
    <row r="77" spans="1:4" x14ac:dyDescent="0.25">
      <c r="A77" s="48" t="s">
        <v>892</v>
      </c>
      <c r="B77" s="49" t="s">
        <v>148</v>
      </c>
      <c r="C77" s="39">
        <v>0.20693902777390988</v>
      </c>
      <c r="D77" s="50">
        <v>0.20683818884377375</v>
      </c>
    </row>
    <row r="78" spans="1:4" x14ac:dyDescent="0.25">
      <c r="A78" s="48" t="s">
        <v>893</v>
      </c>
      <c r="B78" s="49" t="s">
        <v>152</v>
      </c>
      <c r="C78" s="39">
        <v>0.20798798037234964</v>
      </c>
      <c r="D78" s="50">
        <v>0.20796127822540481</v>
      </c>
    </row>
    <row r="79" spans="1:4" x14ac:dyDescent="0.25">
      <c r="A79" s="48" t="s">
        <v>894</v>
      </c>
      <c r="B79" s="49" t="s">
        <v>226</v>
      </c>
      <c r="C79" s="39">
        <v>5.8982447555161875E-2</v>
      </c>
      <c r="D79" s="50">
        <v>5.912275641428906E-2</v>
      </c>
    </row>
    <row r="80" spans="1:4" x14ac:dyDescent="0.25">
      <c r="A80" s="48" t="s">
        <v>895</v>
      </c>
      <c r="B80" s="49" t="s">
        <v>228</v>
      </c>
      <c r="C80" s="39">
        <v>0.14802581249352001</v>
      </c>
      <c r="D80" s="50">
        <v>0.14984098404764151</v>
      </c>
    </row>
    <row r="81" spans="1:4" x14ac:dyDescent="0.25">
      <c r="A81" s="48" t="s">
        <v>896</v>
      </c>
      <c r="B81" s="49" t="s">
        <v>220</v>
      </c>
      <c r="C81" s="39">
        <v>9.6240076164906901E-2</v>
      </c>
      <c r="D81" s="50">
        <v>9.6006032494147256E-2</v>
      </c>
    </row>
    <row r="82" spans="1:4" x14ac:dyDescent="0.25">
      <c r="A82" s="48" t="s">
        <v>897</v>
      </c>
      <c r="B82" s="49" t="s">
        <v>659</v>
      </c>
      <c r="C82" s="39">
        <v>0.14058148892662437</v>
      </c>
      <c r="D82" s="50">
        <v>0.14123152331929711</v>
      </c>
    </row>
    <row r="83" spans="1:4" x14ac:dyDescent="0.25">
      <c r="A83" s="48" t="s">
        <v>898</v>
      </c>
      <c r="B83" s="49" t="s">
        <v>485</v>
      </c>
      <c r="C83" s="39">
        <v>0.14477343762871173</v>
      </c>
      <c r="D83" s="50">
        <v>0.14472369490129142</v>
      </c>
    </row>
    <row r="84" spans="1:4" x14ac:dyDescent="0.25">
      <c r="A84" s="48" t="s">
        <v>899</v>
      </c>
      <c r="B84" s="49" t="s">
        <v>51</v>
      </c>
      <c r="C84" s="39">
        <v>0.15028564485958956</v>
      </c>
      <c r="D84" s="50">
        <v>0.15024265007213411</v>
      </c>
    </row>
    <row r="85" spans="1:4" x14ac:dyDescent="0.25">
      <c r="A85" s="48" t="s">
        <v>900</v>
      </c>
      <c r="B85" s="49" t="s">
        <v>673</v>
      </c>
      <c r="C85" s="39">
        <v>9.2893220443237945E-2</v>
      </c>
      <c r="D85" s="50">
        <v>9.2744417674312574E-2</v>
      </c>
    </row>
    <row r="86" spans="1:4" x14ac:dyDescent="0.25">
      <c r="A86" s="48" t="s">
        <v>901</v>
      </c>
      <c r="B86" s="49" t="s">
        <v>681</v>
      </c>
      <c r="C86" s="39">
        <v>0.26261764911875762</v>
      </c>
      <c r="D86" s="50">
        <v>0.26259871838238896</v>
      </c>
    </row>
    <row r="87" spans="1:4" x14ac:dyDescent="0.25">
      <c r="A87" s="48" t="s">
        <v>902</v>
      </c>
      <c r="B87" s="49" t="s">
        <v>347</v>
      </c>
      <c r="C87" s="39">
        <v>7.7030768075610601E-2</v>
      </c>
      <c r="D87" s="50">
        <v>7.7197670680024477E-2</v>
      </c>
    </row>
    <row r="88" spans="1:4" x14ac:dyDescent="0.25">
      <c r="A88" s="48" t="s">
        <v>903</v>
      </c>
      <c r="B88" s="49" t="s">
        <v>1295</v>
      </c>
      <c r="C88" s="39">
        <v>6.5649615842735404E-2</v>
      </c>
      <c r="D88" s="50">
        <v>6.5739976036134934E-2</v>
      </c>
    </row>
    <row r="89" spans="1:4" x14ac:dyDescent="0.25">
      <c r="A89" s="48" t="s">
        <v>904</v>
      </c>
      <c r="B89" s="49" t="s">
        <v>675</v>
      </c>
      <c r="C89" s="39">
        <v>0.13832686541597217</v>
      </c>
      <c r="D89" s="50">
        <v>0.13978515010148845</v>
      </c>
    </row>
    <row r="90" spans="1:4" x14ac:dyDescent="0.25">
      <c r="A90" s="48" t="s">
        <v>905</v>
      </c>
      <c r="B90" s="49" t="s">
        <v>701</v>
      </c>
      <c r="C90" s="39">
        <v>1.9787604576936201E-2</v>
      </c>
      <c r="D90" s="50">
        <v>1.9786493753346832E-2</v>
      </c>
    </row>
    <row r="91" spans="1:4" x14ac:dyDescent="0.25">
      <c r="A91" s="48" t="s">
        <v>906</v>
      </c>
      <c r="B91" s="49" t="s">
        <v>718</v>
      </c>
      <c r="C91" s="39">
        <v>5.1805979243571471E-2</v>
      </c>
      <c r="D91" s="50">
        <v>5.1826480425518948E-2</v>
      </c>
    </row>
    <row r="92" spans="1:4" x14ac:dyDescent="0.25">
      <c r="A92" s="48" t="s">
        <v>907</v>
      </c>
      <c r="B92" s="49" t="s">
        <v>709</v>
      </c>
      <c r="C92" s="39">
        <v>0.14678280452490911</v>
      </c>
      <c r="D92" s="50">
        <v>0.14696373324979206</v>
      </c>
    </row>
    <row r="93" spans="1:4" x14ac:dyDescent="0.25">
      <c r="A93" s="48" t="s">
        <v>908</v>
      </c>
      <c r="B93" s="49" t="s">
        <v>707</v>
      </c>
      <c r="C93" s="39">
        <v>5.4145955674121254E-2</v>
      </c>
      <c r="D93" s="50">
        <v>5.466789714001874E-2</v>
      </c>
    </row>
    <row r="94" spans="1:4" x14ac:dyDescent="0.25">
      <c r="A94" s="48" t="s">
        <v>909</v>
      </c>
      <c r="B94" s="49" t="s">
        <v>1254</v>
      </c>
      <c r="C94" s="39">
        <v>5.18909579131865E-2</v>
      </c>
      <c r="D94" s="50">
        <v>5.1923418381521848E-2</v>
      </c>
    </row>
    <row r="95" spans="1:4" x14ac:dyDescent="0.25">
      <c r="A95" s="48" t="s">
        <v>910</v>
      </c>
      <c r="B95" s="49" t="s">
        <v>1297</v>
      </c>
      <c r="C95" s="39">
        <v>5.9393397391638916E-2</v>
      </c>
      <c r="D95" s="50">
        <v>6.0035018780688829E-2</v>
      </c>
    </row>
    <row r="96" spans="1:4" x14ac:dyDescent="0.25">
      <c r="A96" s="48" t="s">
        <v>911</v>
      </c>
      <c r="B96" s="49" t="s">
        <v>1296</v>
      </c>
      <c r="C96" s="39">
        <v>5.4736277710419723E-2</v>
      </c>
      <c r="D96" s="50">
        <v>5.4767400580355112E-2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COA EN VIGUEUR LE "&amp;'OPTIONS - INTERVALLES DE MARGE'!A1</f>
        <v>GROUPEMENT DES COA EN VIGUEUR LE 10 JUILLET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29"/>
      <c r="C6" s="6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29"/>
      <c r="C7" s="9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0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2" t="str">
        <f>"IMPUTATIONS POUR POSITION MIXTE INTRA-MARCHANDISE - 'BUTTERFLY' MENSUEL EN VIGUEUR LE "&amp;'OPTIONS - INTERVALLES DE MARGE'!A1</f>
        <v>IMPUTATIONS POUR POSITION MIXTE INTRA-MARCHANDISE - 'BUTTERFLY' MENSUEL EN VIGUEUR LE 10 JUILLET 2026</v>
      </c>
      <c r="B10" s="133"/>
      <c r="C10" s="133"/>
      <c r="D10" s="133"/>
      <c r="E10" s="13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41" t="s">
        <v>7</v>
      </c>
      <c r="C11" s="136" t="s">
        <v>8</v>
      </c>
      <c r="D11" s="136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42"/>
      <c r="C12" s="143"/>
      <c r="D12" s="14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2" t="str">
        <f>"IMPUTATIONS POUR POSITION MIXTE INTRA-MARCHANDISE - INTERMENSUELLE EN VIGUEUR LE "&amp;'OPTIONS - INTERVALLES DE MARGE'!A1</f>
        <v>IMPUTATIONS POUR POSITION MIXTE INTRA-MARCHANDISE - INTERMENSUELLE EN VIGUEUR LE 10 JUILLET 2026</v>
      </c>
      <c r="B16" s="133"/>
      <c r="C16" s="133"/>
      <c r="D16" s="133"/>
      <c r="E16" s="133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9" t="s">
        <v>0</v>
      </c>
      <c r="C17" s="136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40"/>
      <c r="C18" s="13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A10:E10"/>
    <mergeCell ref="B11:B12"/>
    <mergeCell ref="C11:C12"/>
    <mergeCell ref="D11:D12"/>
    <mergeCell ref="C17:C18"/>
    <mergeCell ref="A16:E16"/>
    <mergeCell ref="B17:B18"/>
    <mergeCell ref="B5:B8"/>
    <mergeCell ref="A1:E1"/>
    <mergeCell ref="A2:E2"/>
    <mergeCell ref="B3:B4"/>
    <mergeCell ref="C3:C4"/>
    <mergeCell ref="D3:D4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2" t="str">
        <f>"GROUPEMENT DES CRA EN VIGUEUR LE "&amp;'OPTIONS - INTERVALLES DE MARGE'!A1</f>
        <v>GROUPEMENT DES CRA EN VIGUEUR LE 10 JUILLET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34" t="s">
        <v>35</v>
      </c>
      <c r="C3" s="136" t="s">
        <v>5</v>
      </c>
      <c r="D3" s="136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28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0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6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0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6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29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29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0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6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29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29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0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2" t="str">
        <f>"IMPUTATIONS POUR POSITION MIXTE INTRA-MARCHANDISE - 'BUTTERFLY' TRIMESTRIEL EN VIGUEUR LE "&amp;'OPTIONS - INTERVALLES DE MARGE'!A1</f>
        <v>IMPUTATIONS POUR POSITION MIXTE INTRA-MARCHANDISE - 'BUTTERFLY' TRIMESTRIEL EN VIGUEUR LE 10 JUILLET 2026</v>
      </c>
      <c r="B18" s="133"/>
      <c r="C18" s="133"/>
      <c r="D18" s="133"/>
      <c r="E18" s="13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41" t="s">
        <v>7</v>
      </c>
      <c r="C19" s="136" t="s">
        <v>8</v>
      </c>
      <c r="D19" s="136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42"/>
      <c r="C20" s="143"/>
      <c r="D20" s="14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187</v>
      </c>
      <c r="D23" s="13">
        <v>184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134</v>
      </c>
      <c r="D24" s="13">
        <v>135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254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260</v>
      </c>
      <c r="D26" s="13">
        <v>264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164</v>
      </c>
      <c r="D27" s="13">
        <v>174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153</v>
      </c>
      <c r="D28" s="13">
        <v>163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232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2" t="str">
        <f>"IMPUTATIONS POUR POSITION MIXTE INTRA-MARCHANDISE - 'BUTTERFLY' SEMESTRIEL EN VIGUEUR LE "&amp;'OPTIONS - INTERVALLES DE MARGE'!A1</f>
        <v>IMPUTATIONS POUR POSITION MIXTE INTRA-MARCHANDISE - 'BUTTERFLY' SEMESTRIEL EN VIGUEUR LE 10 JUILLET 2026</v>
      </c>
      <c r="B32" s="133"/>
      <c r="C32" s="133"/>
      <c r="D32" s="133"/>
      <c r="E32" s="13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9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40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147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126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253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174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160</v>
      </c>
      <c r="D39" s="19">
        <v>166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128</v>
      </c>
      <c r="D40" s="19">
        <v>134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106</v>
      </c>
      <c r="D41" s="19">
        <v>112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96</v>
      </c>
      <c r="D42" s="20">
        <v>110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2" t="str">
        <f>"IMPUTATIONS POUR POSITION MIXTE INTRA-MARCHANDISE - 'BUTTERFLY' NEUF-MOIS EN VIGUEUR LE "&amp;'OPTIONS - INTERVALLES DE MARGE'!A1</f>
        <v>IMPUTATIONS POUR POSITION MIXTE INTRA-MARCHANDISE - 'BUTTERFLY' NEUF-MOIS EN VIGUEUR LE 10 JUILLET 2026</v>
      </c>
      <c r="B44" s="133"/>
      <c r="C44" s="133"/>
      <c r="D44" s="133"/>
      <c r="E44" s="13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9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40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390</v>
      </c>
      <c r="D47" s="19">
        <v>389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168</v>
      </c>
      <c r="D48" s="19">
        <v>160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298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162</v>
      </c>
      <c r="D50" s="19">
        <v>166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211</v>
      </c>
      <c r="D51" s="19">
        <v>217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142</v>
      </c>
      <c r="D52" s="20">
        <v>148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2" t="str">
        <f>"IMPUTATIONS POUR POSITION MIXTE INTRA-MARCHANDISE - 'BUTTERFLY' ANNUEL EN VIGUEUR LE "&amp;'OPTIONS - INTERVALLES DE MARGE'!A1</f>
        <v>IMPUTATIONS POUR POSITION MIXTE INTRA-MARCHANDISE - 'BUTTERFLY' ANNUEL EN VIGUEUR LE 10 JUILLET 2026</v>
      </c>
      <c r="B54" s="133"/>
      <c r="C54" s="133"/>
      <c r="D54" s="133"/>
      <c r="E54" s="133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9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40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314</v>
      </c>
      <c r="D57" s="19">
        <v>313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196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357</v>
      </c>
      <c r="D59" s="19">
        <v>360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192</v>
      </c>
      <c r="D60" s="20">
        <v>196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2" t="str">
        <f>"IMPUTATIONS POUR POSITION MIXTE INTRA-MARCHANDISE - INTERMENSUELLE EN VIGUEUR LE "&amp;'OPTIONS - INTERVALLES DE MARGE'!A1</f>
        <v>IMPUTATIONS POUR POSITION MIXTE INTRA-MARCHANDISE - INTERMENSUELLE EN VIGUEUR LE 10 JUILLET 2026</v>
      </c>
      <c r="B62" s="133"/>
      <c r="C62" s="133"/>
      <c r="D62" s="133"/>
      <c r="E62" s="133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9" t="s">
        <v>0</v>
      </c>
      <c r="B63" s="147">
        <v>1</v>
      </c>
      <c r="C63" s="147">
        <v>2</v>
      </c>
      <c r="D63" s="147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40"/>
      <c r="B64" s="148"/>
      <c r="C64" s="148">
        <v>2</v>
      </c>
      <c r="D64" s="148">
        <v>3</v>
      </c>
      <c r="E64" s="149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256</v>
      </c>
      <c r="C65" s="24">
        <v>267</v>
      </c>
      <c r="D65" s="25">
        <v>273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315</v>
      </c>
      <c r="E66" s="30">
        <v>444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238</v>
      </c>
      <c r="E67" s="30">
        <v>291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A54:E54"/>
    <mergeCell ref="B55:B56"/>
    <mergeCell ref="C55:C56"/>
    <mergeCell ref="D55:D56"/>
    <mergeCell ref="A62:E62"/>
    <mergeCell ref="A63:A64"/>
    <mergeCell ref="B63:B64"/>
    <mergeCell ref="C63:C64"/>
    <mergeCell ref="D63:D64"/>
    <mergeCell ref="E63:E6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B5:B6"/>
    <mergeCell ref="A1:E1"/>
    <mergeCell ref="A2:E2"/>
    <mergeCell ref="B3:B4"/>
    <mergeCell ref="C3:C4"/>
    <mergeCell ref="D3:D4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SDV EN VIGUEUR LE "&amp;'OPTIONS - INTERVALLES DE MARGE'!A1</f>
        <v>GROUPEMENT DES SDV EN VIGUEUR LE 10 JUILLET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6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29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0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2" t="str">
        <f>"IMPUTATIONS POUR POSITION MIXTE INTRA-MARCHANDISE - INTERMENSUELLE EN VIGUEUR LE "&amp;'OPTIONS - INTERVALLES DE MARGE'!A1</f>
        <v>IMPUTATIONS POUR POSITION MIXTE INTRA-MARCHANDISE - INTERMENSUELLE EN VIGUEUR LE 10 JUILLET 2026</v>
      </c>
      <c r="B11" s="133"/>
      <c r="C11" s="133"/>
      <c r="D11" s="133"/>
      <c r="E11" s="133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9" t="s">
        <v>0</v>
      </c>
      <c r="B12" s="147">
        <v>1</v>
      </c>
      <c r="C12" s="147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40"/>
      <c r="B13" s="148"/>
      <c r="C13" s="148">
        <v>2</v>
      </c>
      <c r="D13" s="149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139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A1:E1"/>
    <mergeCell ref="A2:E2"/>
    <mergeCell ref="B3:B4"/>
    <mergeCell ref="C3:C4"/>
    <mergeCell ref="D3:D4"/>
    <mergeCell ref="B7:B9"/>
    <mergeCell ref="A11:E11"/>
    <mergeCell ref="A12:A13"/>
    <mergeCell ref="B12:B13"/>
    <mergeCell ref="C12:C13"/>
    <mergeCell ref="D12:D13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SXF EN VIGUEUR LE "&amp;'OPTIONS - INTERVALLES DE MARGE'!A1</f>
        <v>GROUPEMENT DES SXF EN VIGUEUR LE 10 JUILLET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10 JUILLET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2296</v>
      </c>
      <c r="D17" s="26">
        <v>5842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1091</v>
      </c>
      <c r="D18" s="30">
        <v>4639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31"/>
      <c r="B1" s="131"/>
      <c r="C1" s="131"/>
      <c r="D1" s="131"/>
      <c r="E1" s="13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2" t="str">
        <f>"GROUPEMENT DES AXF EN VIGUEUR LE "&amp;'OPTIONS - INTERVALLES DE MARGE'!A1</f>
        <v>GROUPEMENT DES AXF EN VIGUEUR LE 10 JUILLET 2026</v>
      </c>
      <c r="B2" s="133"/>
      <c r="C2" s="133"/>
      <c r="D2" s="133"/>
      <c r="E2" s="13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34" t="s">
        <v>36</v>
      </c>
      <c r="C3" s="136" t="s">
        <v>4</v>
      </c>
      <c r="D3" s="136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35"/>
      <c r="C4" s="137"/>
      <c r="D4" s="137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6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29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29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0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6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0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6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0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2" t="str">
        <f>"IMPUTATIONS POUR POSITION MIXTE INTRA-MARCHANDISE - INTERMENSUELLE EN VIGUEUR LE "&amp;'OPTIONS - INTERVALLES DE MARGE'!A1</f>
        <v>IMPUTATIONS POUR POSITION MIXTE INTRA-MARCHANDISE - INTERMENSUELLE EN VIGUEUR LE 10 JUILLET 2026</v>
      </c>
      <c r="B14" s="133"/>
      <c r="C14" s="133"/>
      <c r="D14" s="133"/>
      <c r="E14" s="13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9" t="s">
        <v>0</v>
      </c>
      <c r="B15" s="150">
        <v>1</v>
      </c>
      <c r="C15" s="150">
        <v>2</v>
      </c>
      <c r="D15" s="136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40"/>
      <c r="B16" s="151"/>
      <c r="C16" s="151">
        <v>2</v>
      </c>
      <c r="D16" s="138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2109</v>
      </c>
      <c r="C17" s="24">
        <v>1929</v>
      </c>
      <c r="D17" s="26">
        <v>1674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2099</v>
      </c>
      <c r="D18" s="30">
        <v>1832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62" t="str">
        <f>"IMPUTATIONS POUR POSITION MIXTE INTRA-MARCHANDISES INTERMENSUELLE EN VIGUEUR LE "&amp;'OPTIONS - INTERVALLES DE MARGE'!A1</f>
        <v>IMPUTATIONS POUR POSITION MIXTE INTRA-MARCHANDISES INTERMENSUELLE EN VIGUEUR LE 10 JUILLET 2026</v>
      </c>
      <c r="B2" s="163"/>
      <c r="C2" s="163"/>
      <c r="D2" s="164"/>
    </row>
    <row r="3" spans="1:4" x14ac:dyDescent="0.25">
      <c r="A3" s="158" t="s">
        <v>20</v>
      </c>
      <c r="B3" s="160" t="s">
        <v>21</v>
      </c>
      <c r="C3" s="160" t="s">
        <v>22</v>
      </c>
      <c r="D3" s="160" t="s">
        <v>23</v>
      </c>
    </row>
    <row r="4" spans="1:4" ht="24" customHeight="1" thickBot="1" x14ac:dyDescent="0.3">
      <c r="A4" s="159"/>
      <c r="B4" s="161"/>
      <c r="C4" s="161"/>
      <c r="D4" s="161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1299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1300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1301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1304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1305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1306</v>
      </c>
      <c r="C11" s="67">
        <v>200</v>
      </c>
      <c r="D11" s="68">
        <v>200</v>
      </c>
    </row>
    <row r="12" spans="1:4" x14ac:dyDescent="0.25">
      <c r="A12" s="65" t="s">
        <v>792</v>
      </c>
      <c r="B12" s="66" t="s">
        <v>1308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1309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1310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1311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1313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1314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1315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1316</v>
      </c>
      <c r="C19" s="67">
        <v>125</v>
      </c>
      <c r="D19" s="68">
        <v>125</v>
      </c>
    </row>
    <row r="20" spans="1:4" x14ac:dyDescent="0.25">
      <c r="A20" s="65" t="s">
        <v>810</v>
      </c>
      <c r="B20" s="66" t="s">
        <v>1317</v>
      </c>
      <c r="C20" s="67">
        <v>100</v>
      </c>
      <c r="D20" s="70">
        <v>100</v>
      </c>
    </row>
    <row r="21" spans="1:4" x14ac:dyDescent="0.25">
      <c r="A21" s="65" t="s">
        <v>812</v>
      </c>
      <c r="B21" s="66" t="s">
        <v>1318</v>
      </c>
      <c r="C21" s="67">
        <v>100</v>
      </c>
      <c r="D21" s="70">
        <v>100</v>
      </c>
    </row>
    <row r="22" spans="1:4" x14ac:dyDescent="0.25">
      <c r="A22" s="65" t="s">
        <v>814</v>
      </c>
      <c r="B22" s="66" t="s">
        <v>1319</v>
      </c>
      <c r="C22" s="67">
        <v>100</v>
      </c>
      <c r="D22" s="70">
        <v>100</v>
      </c>
    </row>
    <row r="23" spans="1:4" x14ac:dyDescent="0.25">
      <c r="A23" s="65" t="s">
        <v>816</v>
      </c>
      <c r="B23" s="66" t="s">
        <v>1320</v>
      </c>
      <c r="C23" s="67">
        <v>100</v>
      </c>
      <c r="D23" s="70">
        <v>100</v>
      </c>
    </row>
    <row r="24" spans="1:4" x14ac:dyDescent="0.25">
      <c r="A24" s="65" t="s">
        <v>818</v>
      </c>
      <c r="B24" s="66" t="s">
        <v>1321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6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10 JUILLET 2026</v>
      </c>
      <c r="B30" s="163"/>
      <c r="C30" s="163"/>
      <c r="D30" s="164"/>
    </row>
    <row r="31" spans="1:4" ht="15" customHeight="1" x14ac:dyDescent="0.25">
      <c r="A31" s="158" t="s">
        <v>20</v>
      </c>
      <c r="B31" s="160" t="s">
        <v>21</v>
      </c>
      <c r="C31" s="160" t="s">
        <v>37</v>
      </c>
      <c r="D31" s="160" t="s">
        <v>38</v>
      </c>
    </row>
    <row r="32" spans="1:4" ht="15.75" thickBot="1" x14ac:dyDescent="0.3">
      <c r="A32" s="159"/>
      <c r="B32" s="161"/>
      <c r="C32" s="161"/>
      <c r="D32" s="161"/>
    </row>
    <row r="33" spans="1:4" x14ac:dyDescent="0.25">
      <c r="A33" s="65" t="s">
        <v>820</v>
      </c>
      <c r="B33" s="69" t="s">
        <v>1230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1228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1232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1234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1240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1242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1245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1261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1249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1257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1250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1255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1256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1274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1280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1263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1264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1258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1266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1267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1236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1239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1271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1260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1290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1277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1282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1288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1295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1254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1297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1296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30:D30"/>
    <mergeCell ref="A31:A32"/>
    <mergeCell ref="B31:B32"/>
    <mergeCell ref="C31:C32"/>
    <mergeCell ref="D31:D32"/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1"/>
      <c r="B1" s="166"/>
      <c r="C1" s="166"/>
      <c r="D1" s="166"/>
      <c r="E1" s="166"/>
    </row>
    <row r="2" spans="1:5" ht="50.1" customHeight="1" thickBot="1" x14ac:dyDescent="0.3">
      <c r="A2" s="182" t="str">
        <f>"IMPUTATIONS POUR POSITION MIXTE INTER-MARCHANDISE DE CAT SUR TAUX D'INTÉRÊT EN VIGUEUR LE "&amp;'OPTIONS - INTERVALLES DE MARGE'!A1</f>
        <v>IMPUTATIONS POUR POSITION MIXTE INTER-MARCHANDISE DE CAT SUR TAUX D'INTÉRÊT EN VIGUEUR LE 10 JUILLET 2026</v>
      </c>
      <c r="B2" s="183"/>
      <c r="C2" s="183"/>
      <c r="D2" s="183"/>
      <c r="E2" s="183"/>
    </row>
    <row r="3" spans="1:5" ht="15" customHeight="1" x14ac:dyDescent="0.25">
      <c r="A3" s="169" t="s">
        <v>32</v>
      </c>
      <c r="B3" s="172" t="s">
        <v>39</v>
      </c>
      <c r="C3" s="170" t="s">
        <v>40</v>
      </c>
      <c r="D3" s="184" t="s">
        <v>33</v>
      </c>
      <c r="E3" s="186" t="s">
        <v>34</v>
      </c>
    </row>
    <row r="4" spans="1:5" ht="15.75" thickBot="1" x14ac:dyDescent="0.3">
      <c r="A4" s="158"/>
      <c r="B4" s="160"/>
      <c r="C4" s="171"/>
      <c r="D4" s="185"/>
      <c r="E4" s="187"/>
    </row>
    <row r="5" spans="1:5" x14ac:dyDescent="0.25">
      <c r="A5" s="75" t="s">
        <v>979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2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10 JUILLET 2026</v>
      </c>
      <c r="B17" s="183"/>
      <c r="C17" s="183"/>
      <c r="D17" s="183"/>
      <c r="E17" s="183"/>
    </row>
    <row r="18" spans="1:5" ht="21" customHeight="1" x14ac:dyDescent="0.25">
      <c r="A18" s="169" t="s">
        <v>32</v>
      </c>
      <c r="B18" s="172" t="s">
        <v>39</v>
      </c>
      <c r="C18" s="170" t="s">
        <v>40</v>
      </c>
      <c r="D18" s="172" t="s">
        <v>33</v>
      </c>
      <c r="E18" s="186" t="s">
        <v>34</v>
      </c>
    </row>
    <row r="19" spans="1:5" ht="15.75" thickBot="1" x14ac:dyDescent="0.3">
      <c r="A19" s="158"/>
      <c r="B19" s="160"/>
      <c r="C19" s="171"/>
      <c r="D19" s="160"/>
      <c r="E19" s="187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0.64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143</v>
      </c>
      <c r="D81" s="76">
        <v>0.63</v>
      </c>
      <c r="E81" s="77">
        <v>0.64</v>
      </c>
    </row>
    <row r="82" spans="1:5" x14ac:dyDescent="0.25">
      <c r="A82" s="75" t="s">
        <v>1048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0.61</v>
      </c>
      <c r="E88" s="77">
        <v>0.62</v>
      </c>
    </row>
    <row r="89" spans="1:5" x14ac:dyDescent="0.25">
      <c r="A89" s="75" t="s">
        <v>1055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34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2</v>
      </c>
      <c r="D103" s="76">
        <v>0.57999999999999996</v>
      </c>
      <c r="E103" s="77">
        <v>0.57999999999999996</v>
      </c>
    </row>
    <row r="104" spans="1:5" x14ac:dyDescent="0.25">
      <c r="A104" s="75" t="s">
        <v>1070</v>
      </c>
      <c r="B104" s="98">
        <v>1</v>
      </c>
      <c r="C104" s="99">
        <v>19</v>
      </c>
      <c r="D104" s="76">
        <v>0.57999999999999996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59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6</v>
      </c>
      <c r="C114" s="99">
        <v>1</v>
      </c>
      <c r="D114" s="76">
        <v>0.56000000000000005</v>
      </c>
      <c r="E114" s="77">
        <v>0.57000000000000006</v>
      </c>
    </row>
    <row r="115" spans="1:5" x14ac:dyDescent="0.25">
      <c r="A115" s="75" t="s">
        <v>1081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16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</v>
      </c>
      <c r="D122" s="76">
        <v>0.55000000000000004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18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14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2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4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14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2</v>
      </c>
      <c r="C153" s="99">
        <v>1</v>
      </c>
      <c r="D153" s="76">
        <v>0.49</v>
      </c>
      <c r="E153" s="77">
        <v>0.49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1</v>
      </c>
      <c r="C155" s="99">
        <v>2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0.48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19</v>
      </c>
      <c r="D157" s="76">
        <v>0.48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10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2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3</v>
      </c>
      <c r="C162" s="99">
        <v>1</v>
      </c>
      <c r="D162" s="76">
        <v>0.47000000000000003</v>
      </c>
      <c r="E162" s="77">
        <v>0.48</v>
      </c>
    </row>
    <row r="163" spans="1:5" x14ac:dyDescent="0.25">
      <c r="A163" s="75" t="s">
        <v>1129</v>
      </c>
      <c r="B163" s="98">
        <v>2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6</v>
      </c>
      <c r="D164" s="76">
        <v>0.47000000000000003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55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36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6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13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4</v>
      </c>
      <c r="D171" s="76">
        <v>0.48</v>
      </c>
      <c r="E171" s="77">
        <v>0.48</v>
      </c>
    </row>
    <row r="172" spans="1:5" x14ac:dyDescent="0.25">
      <c r="A172" s="75" t="s">
        <v>1138</v>
      </c>
      <c r="B172" s="98">
        <v>1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2</v>
      </c>
      <c r="C173" s="99">
        <v>1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8</v>
      </c>
      <c r="D186" s="76">
        <v>0.45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1156</v>
      </c>
      <c r="B190" s="98">
        <v>1</v>
      </c>
      <c r="C190" s="99">
        <v>4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9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27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1</v>
      </c>
      <c r="C193" s="99">
        <v>35</v>
      </c>
      <c r="D193" s="76">
        <v>0.44</v>
      </c>
      <c r="E193" s="77">
        <v>0.45</v>
      </c>
    </row>
    <row r="194" spans="1:5" x14ac:dyDescent="0.25">
      <c r="A194" s="75" t="s">
        <v>1160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1162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4</v>
      </c>
      <c r="C205" s="99">
        <v>1</v>
      </c>
      <c r="D205" s="76">
        <v>0.41000000000000003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2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11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4</v>
      </c>
      <c r="D208" s="76">
        <v>0.42</v>
      </c>
      <c r="E208" s="77">
        <v>0.42</v>
      </c>
    </row>
    <row r="209" spans="1:5" x14ac:dyDescent="0.25">
      <c r="A209" s="75" t="s">
        <v>1175</v>
      </c>
      <c r="B209" s="98">
        <v>1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3</v>
      </c>
      <c r="C233" s="99">
        <v>1</v>
      </c>
      <c r="D233" s="76">
        <v>0.27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0.22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7:E17"/>
    <mergeCell ref="A18:A19"/>
    <mergeCell ref="B18:B19"/>
    <mergeCell ref="C18:C19"/>
    <mergeCell ref="D18:D19"/>
    <mergeCell ref="E18:E19"/>
    <mergeCell ref="A1:E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2026-07-09T15:09:00Z</dcterms:modified>
</cp:coreProperties>
</file>