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W:\matlab\programs\DerivativesMICalculator\output\Report\2026\2026-06-30\"/>
    </mc:Choice>
  </mc:AlternateContent>
  <bookViews>
    <workbookView xWindow="0" yWindow="0" windowWidth="28800" windowHeight="12300" tabRatio="769" firstSheet="14" activeTab="19"/>
  </bookViews>
  <sheets>
    <sheet name="OPTIONS - MARGIN INTERVALS" sheetId="4" r:id="rId1"/>
    <sheet name="FUTURES - MARGIN INTERVALS" sheetId="5" r:id="rId2"/>
    <sheet name="SHARE FUTURES - MARGIN INTERVAL" sheetId="6" r:id="rId3"/>
    <sheet name="COA - INTRA-COMMODITY" sheetId="24" r:id="rId4"/>
    <sheet name="CRA - INTRA-COMMODITY" sheetId="15" r:id="rId5"/>
    <sheet name="SDV - INTRA-COMMODITY" sheetId="18" r:id="rId6"/>
    <sheet name="SXF - INTRA-COMMODITY" sheetId="19" r:id="rId7"/>
    <sheet name="AXF - INTRA-COMMODITY" sheetId="28" r:id="rId8"/>
    <sheet name="FUTURES - INTRA-COMMODITY" sheetId="7" r:id="rId9"/>
    <sheet name="FUTURES - INTER-COMMODITY" sheetId="26" r:id="rId10"/>
    <sheet name="OPTIONS - INTERVALLES DE MARGE" sheetId="10" r:id="rId11"/>
    <sheet name="CAT - INTERVALLES DE MARGE" sheetId="11" r:id="rId12"/>
    <sheet name="CAT SUR ACTIONS - INTERVALLES" sheetId="12" r:id="rId13"/>
    <sheet name="COA - INTRA-MARCHANDISES" sheetId="25" r:id="rId14"/>
    <sheet name="CRA - INTRA-MARCHANDISES" sheetId="14" r:id="rId15"/>
    <sheet name="SDV - INTRA-MARCHANDISES" sheetId="20" r:id="rId16"/>
    <sheet name="SXF - INTRA-MARCHANDISES" sheetId="21" r:id="rId17"/>
    <sheet name="AXF - INTRA-MARCHANDISES" sheetId="29" r:id="rId18"/>
    <sheet name="CAT - INTRA-MARCHANDISES" sheetId="8" r:id="rId19"/>
    <sheet name="CAT - INTER-MARCHANDISES" sheetId="27" r:id="rId20"/>
  </sheets>
  <definedNames>
    <definedName name="_xlnm._FilterDatabase" localSheetId="19" hidden="1">'CAT - INTER-MARCHANDISES'!$A$3:$E$4</definedName>
    <definedName name="_xlnm._FilterDatabase" localSheetId="9" hidden="1">'FUTURES - INTER-COMMODITY'!$A$17:$E$771</definedName>
    <definedName name="_xlnm.Print_Area" localSheetId="7">'AXF - INTRA-COMMODITY'!$A$1:$E$20</definedName>
    <definedName name="_xlnm.Print_Area" localSheetId="17">'AXF - INTRA-MARCHANDISES'!$A$1:$E$20</definedName>
    <definedName name="_xlnm.Print_Area" localSheetId="19">'CAT - INTER-MARCHANDISES'!$A$1:$E$778</definedName>
    <definedName name="_xlnm.Print_Area" localSheetId="11">'CAT - INTERVALLES DE MARGE'!$A$1:$D$40</definedName>
    <definedName name="_xlnm.Print_Area" localSheetId="18">'CAT - INTRA-MARCHANDISES'!$A$1:$D$175</definedName>
    <definedName name="_xlnm.Print_Area" localSheetId="12">'CAT SUR ACTIONS - INTERVALLES'!$A$1:$D$134</definedName>
    <definedName name="_xlnm.Print_Area" localSheetId="9">'FUTURES - INTER-COMMODITY'!$A$1:$E$771</definedName>
    <definedName name="_xlnm.Print_Area" localSheetId="8">'FUTURES - INTRA-COMMODITY'!$A$1:$D$175</definedName>
    <definedName name="_xlnm.Print_Area" localSheetId="1">'FUTURES - MARGIN INTERVALS'!$A$1:$D$40</definedName>
    <definedName name="_xlnm.Print_Area" localSheetId="10">'OPTIONS - INTERVALLES DE MARGE'!$A$1:$F$400</definedName>
    <definedName name="_xlnm.Print_Area" localSheetId="0">'OPTIONS - MARGIN INTERVALS'!$A$1:$F$400</definedName>
    <definedName name="_xlnm.Print_Area" localSheetId="2">'SHARE FUTURES - MARGIN INTERVAL'!$A$1:$D$134</definedName>
    <definedName name="_xlnm.Print_Area" localSheetId="6">'SXF - INTRA-COMMODITY'!$A$1:$E$20</definedName>
    <definedName name="_xlnm.Print_Area" localSheetId="16">'SXF - INTRA-MARCHANDISES'!$A$1:$E$20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29" l="1"/>
  <c r="A2" i="28"/>
  <c r="A14" i="29"/>
  <c r="A14" i="28"/>
  <c r="A17" i="27" l="1"/>
  <c r="A2" i="27"/>
  <c r="A17" i="26"/>
  <c r="A2" i="26"/>
  <c r="A10" i="25" l="1"/>
  <c r="A2" i="25"/>
  <c r="A16" i="25"/>
  <c r="A10" i="24"/>
  <c r="A2" i="24"/>
  <c r="A16" i="24"/>
  <c r="A2" i="14"/>
  <c r="A2" i="15" l="1"/>
  <c r="A14" i="21" l="1"/>
  <c r="A2" i="21"/>
  <c r="A11" i="20"/>
  <c r="A2" i="20"/>
  <c r="A44" i="14"/>
  <c r="A14" i="19"/>
  <c r="A2" i="19"/>
  <c r="A11" i="18"/>
  <c r="A2" i="18"/>
  <c r="A30" i="8"/>
  <c r="A2" i="8"/>
  <c r="A62" i="14"/>
  <c r="A54" i="14"/>
  <c r="A32" i="14"/>
  <c r="A18" i="14"/>
  <c r="A2" i="12"/>
  <c r="A2" i="11"/>
  <c r="A2" i="10"/>
  <c r="A30" i="7"/>
  <c r="A2" i="7"/>
  <c r="A62" i="15"/>
  <c r="A54" i="15"/>
  <c r="A44" i="15"/>
  <c r="A32" i="15"/>
  <c r="A18" i="15"/>
  <c r="A2" i="6"/>
  <c r="A2" i="5"/>
  <c r="A2" i="4"/>
</calcChain>
</file>

<file path=xl/sharedStrings.xml><?xml version="1.0" encoding="utf-8"?>
<sst xmlns="http://schemas.openxmlformats.org/spreadsheetml/2006/main" count="3166" uniqueCount="1320">
  <si>
    <t>Tier</t>
  </si>
  <si>
    <t>UPDATED Butterfly Spread Charge (CAN$)</t>
  </si>
  <si>
    <t>Strategy</t>
  </si>
  <si>
    <t>Previous Butterfly Spread Charge (CAN$)</t>
  </si>
  <si>
    <t>Name</t>
  </si>
  <si>
    <t>Nom</t>
  </si>
  <si>
    <t>Expiry</t>
  </si>
  <si>
    <t>Stratégie</t>
  </si>
  <si>
    <t>Imputation (Position "Butterfly")  PRÉCÉDENTE ($CAN)</t>
  </si>
  <si>
    <t>Imputation  (Position "Butterfly") MISE À JOUR ($CAN)</t>
  </si>
  <si>
    <t>Échéance</t>
  </si>
  <si>
    <t>UNDERLYING SYMBOL</t>
  </si>
  <si>
    <t>NAME</t>
  </si>
  <si>
    <t>PREVIOUS MARGIN INTERVALS</t>
  </si>
  <si>
    <t>UPDATED MARGIN INTERVALS</t>
  </si>
  <si>
    <t>CONVERGE (YES=1)</t>
  </si>
  <si>
    <t>ADJUSTED (YES =1)</t>
  </si>
  <si>
    <t>SYMBOL</t>
  </si>
  <si>
    <t>PREVIOUS Inter-Month Spread Charge (CAN$)</t>
  </si>
  <si>
    <t>UPDATED Inter-Month Spread Charge (CAN$)</t>
  </si>
  <si>
    <t>SYMBOLE</t>
  </si>
  <si>
    <t>NOM</t>
  </si>
  <si>
    <t>IMPUTATION INTERMENSUELLE PRÉCÉDENTE ($CAN)</t>
  </si>
  <si>
    <t>IMPUTATION INTERMENSUELLE MISE À JOUR ($CAN)</t>
  </si>
  <si>
    <t>Symbol (Combinations)</t>
  </si>
  <si>
    <t>PREVIOUS Margin Relief</t>
  </si>
  <si>
    <t>UPDATED Margin Relief</t>
  </si>
  <si>
    <t>SYMBOLE SOUS-JACENT</t>
  </si>
  <si>
    <t>INTERVALLE DE MARGE PRÉCÉDENT</t>
  </si>
  <si>
    <t>INTERVALLE DE MARGE MIS À JOUR</t>
  </si>
  <si>
    <t>CONVERGE (OUI=1)</t>
  </si>
  <si>
    <t>AJUSTÉ (OUI=1)</t>
  </si>
  <si>
    <t>SYMBOLES (Combinaisons)</t>
  </si>
  <si>
    <t>RÉDUCTION DE MARGE PRÉCÉDENTE</t>
  </si>
  <si>
    <t>RÉDUCTION DE MARGE MISE-À-JOUR</t>
  </si>
  <si>
    <t>Groupe</t>
  </si>
  <si>
    <t>Group</t>
  </si>
  <si>
    <t>IMPUTATION (Position "Butterfly" Consecutive)  PRÉCÉDENTE ($CAN)</t>
  </si>
  <si>
    <t>IMPUTATION  (Position "Butterfly" Consecutive) MISE À JOUR ($CAN)</t>
  </si>
  <si>
    <t>Hedge Ratio A</t>
  </si>
  <si>
    <t>Hedge Ratio B</t>
  </si>
  <si>
    <t>JULY 2, 2026</t>
  </si>
  <si>
    <t>AAPL</t>
  </si>
  <si>
    <t>Apple CDR</t>
  </si>
  <si>
    <t>AAUC</t>
  </si>
  <si>
    <t>Allied Gold Corporation</t>
  </si>
  <si>
    <t>AAV</t>
  </si>
  <si>
    <t>Advantage Oil &amp; Gas Ltd.</t>
  </si>
  <si>
    <t>ABX</t>
  </si>
  <si>
    <t>Barrick Mining Corporation</t>
  </si>
  <si>
    <t>AC</t>
  </si>
  <si>
    <t>Air Canada</t>
  </si>
  <si>
    <t>ACB</t>
  </si>
  <si>
    <t xml:space="preserve">Aurora Cannabis Inc. </t>
  </si>
  <si>
    <t>ACO.X</t>
  </si>
  <si>
    <t>Atco Ltd.</t>
  </si>
  <si>
    <t>ACQ</t>
  </si>
  <si>
    <t>AutoCanada Inc.</t>
  </si>
  <si>
    <t>AD.UN</t>
  </si>
  <si>
    <t>Alaris Equity Partners Income Trust</t>
  </si>
  <si>
    <t>AEM</t>
  </si>
  <si>
    <t>Agnico Eagle Mines Limited</t>
  </si>
  <si>
    <t>AFN</t>
  </si>
  <si>
    <t>Ag Growth International Inc.</t>
  </si>
  <si>
    <t>AG</t>
  </si>
  <si>
    <t>First Majestic Silver Corp.</t>
  </si>
  <si>
    <t>AGF.B</t>
  </si>
  <si>
    <t>AGF Management Limited Class B</t>
  </si>
  <si>
    <t>AGI</t>
  </si>
  <si>
    <t>Alamos Gold Inc.</t>
  </si>
  <si>
    <t>AI</t>
  </si>
  <si>
    <t>Atrium Mortgage Investment Corporation</t>
  </si>
  <si>
    <t>AIF</t>
  </si>
  <si>
    <t>Altus Group Limited</t>
  </si>
  <si>
    <t>ALA</t>
  </si>
  <si>
    <t>AltaGas Ltd.</t>
  </si>
  <si>
    <t>ALS</t>
  </si>
  <si>
    <t>Altius Minerals Corporation</t>
  </si>
  <si>
    <t>AMD</t>
  </si>
  <si>
    <t>Advanced Micro Devices CDR</t>
  </si>
  <si>
    <t>AMZN</t>
  </si>
  <si>
    <t>Amazon.com CDR</t>
  </si>
  <si>
    <t>AP.UN</t>
  </si>
  <si>
    <t>Allied Properties Real Estate Investment Trust</t>
  </si>
  <si>
    <t>AQN</t>
  </si>
  <si>
    <t>Algonquin Power &amp; Utilities Corp.</t>
  </si>
  <si>
    <t>ARE</t>
  </si>
  <si>
    <t>Aecon Group Inc.</t>
  </si>
  <si>
    <t>ARG</t>
  </si>
  <si>
    <t>Amerigo Resources Ltd.</t>
  </si>
  <si>
    <t>ARIS</t>
  </si>
  <si>
    <t>Aris Mining Corporation</t>
  </si>
  <si>
    <t>ARX</t>
  </si>
  <si>
    <t>ARC Resources Ltd.</t>
  </si>
  <si>
    <t>ASTL</t>
  </si>
  <si>
    <t>Algoma Steel Group Inc.</t>
  </si>
  <si>
    <t>ATD</t>
  </si>
  <si>
    <t>Alimentation Couche-Tard Inc.</t>
  </si>
  <si>
    <t>ATH</t>
  </si>
  <si>
    <t>Athabasca Oil Corporation</t>
  </si>
  <si>
    <t>ATRL</t>
  </si>
  <si>
    <t>AtkinsRéalis Group Inc</t>
  </si>
  <si>
    <t>ATS</t>
  </si>
  <si>
    <t>ATS Corporation</t>
  </si>
  <si>
    <t>ATZ</t>
  </si>
  <si>
    <t>Aritzia Inc.</t>
  </si>
  <si>
    <t>AVGO</t>
  </si>
  <si>
    <t>Broadcom CDR</t>
  </si>
  <si>
    <t>AYA</t>
  </si>
  <si>
    <t>Aya Gold &amp; Silver Inc.</t>
  </si>
  <si>
    <t>BAM</t>
  </si>
  <si>
    <t>Brookfield Asset Management Ltd. Cl A</t>
  </si>
  <si>
    <t>BB</t>
  </si>
  <si>
    <t>BlackBerry Limited</t>
  </si>
  <si>
    <t>BBD.B</t>
  </si>
  <si>
    <t>Bombardier Inc. Class B</t>
  </si>
  <si>
    <t>BCE</t>
  </si>
  <si>
    <t>BCE Inc.</t>
  </si>
  <si>
    <t>BCE Inc. (Converge)</t>
  </si>
  <si>
    <t>BDGI</t>
  </si>
  <si>
    <t>Badger Infrastructure Solutions Ltd.</t>
  </si>
  <si>
    <t>BEI.UN</t>
  </si>
  <si>
    <t>Boardwalk Real Estate Investment Trust</t>
  </si>
  <si>
    <t>BEP.UN</t>
  </si>
  <si>
    <t>Brookfield Renewable Partners L.</t>
  </si>
  <si>
    <t>BEPC</t>
  </si>
  <si>
    <t>Brookfield Renewable Corporation</t>
  </si>
  <si>
    <t>BHC</t>
  </si>
  <si>
    <t>Bausch Health Companies Inc</t>
  </si>
  <si>
    <t>BIP.UN</t>
  </si>
  <si>
    <t xml:space="preserve">Brookfield Infrastructure Partners L.P. </t>
  </si>
  <si>
    <t>BIR</t>
  </si>
  <si>
    <t>Birchcliff Energy Ltd.</t>
  </si>
  <si>
    <t>BLDP</t>
  </si>
  <si>
    <t>Ballard Power Systems Inc.</t>
  </si>
  <si>
    <t>BLX</t>
  </si>
  <si>
    <t>Boralex Inc. Class A Shares</t>
  </si>
  <si>
    <t>BMO</t>
  </si>
  <si>
    <t>Bank of Montreal</t>
  </si>
  <si>
    <t>Bank of Montreal (Converge)</t>
  </si>
  <si>
    <t>BN</t>
  </si>
  <si>
    <t>Brookfied Corporation</t>
  </si>
  <si>
    <t>BNS</t>
  </si>
  <si>
    <t>Bank of Nova Scotia (The)</t>
  </si>
  <si>
    <t>Bank of Nova Scotia (The) (Converge)</t>
  </si>
  <si>
    <t>BRK</t>
  </si>
  <si>
    <t>Berkshire Hathaway CDR</t>
  </si>
  <si>
    <t>BTCC.B</t>
  </si>
  <si>
    <t>Purpose Bitcoin ETF CAD ETF non-currency hedged units</t>
  </si>
  <si>
    <t>BTCQ</t>
  </si>
  <si>
    <t>3iQ CoinShares Bitcoin ETF</t>
  </si>
  <si>
    <t>BTCX.B</t>
  </si>
  <si>
    <t>CI Galaxy Bitcoin ETF</t>
  </si>
  <si>
    <t>BTE</t>
  </si>
  <si>
    <t>Baytex Energy Corp.</t>
  </si>
  <si>
    <t>BTO</t>
  </si>
  <si>
    <t>B2Gold Corp.</t>
  </si>
  <si>
    <t>BYD</t>
  </si>
  <si>
    <t>Boyd Group Services Inc</t>
  </si>
  <si>
    <t>CAE</t>
  </si>
  <si>
    <t>CAE Inc.</t>
  </si>
  <si>
    <t>CAR.UN</t>
  </si>
  <si>
    <t>Canadian Apartment Properties Real Estate Trust</t>
  </si>
  <si>
    <t>CAS</t>
  </si>
  <si>
    <t>Cascades Inc.</t>
  </si>
  <si>
    <t>CCA</t>
  </si>
  <si>
    <t>Cogeco Communications Inc.</t>
  </si>
  <si>
    <t>CCL.B</t>
  </si>
  <si>
    <t>CCL Industries Inc.</t>
  </si>
  <si>
    <t>CCO</t>
  </si>
  <si>
    <t>Cameco Corporation</t>
  </si>
  <si>
    <t>CEU</t>
  </si>
  <si>
    <t>CES Energy Solutions Corp.</t>
  </si>
  <si>
    <t>CF</t>
  </si>
  <si>
    <t>Canaccord Genuity Group Inc.</t>
  </si>
  <si>
    <t>CFP</t>
  </si>
  <si>
    <t>Canfor Corporation</t>
  </si>
  <si>
    <t>CG</t>
  </si>
  <si>
    <t>Centerra Gold Inc.</t>
  </si>
  <si>
    <t>CGX</t>
  </si>
  <si>
    <t>Cineplex Inc.</t>
  </si>
  <si>
    <t>CHE.UN</t>
  </si>
  <si>
    <t>Chemtrade Logistics Income Fund</t>
  </si>
  <si>
    <t>CHP.UN</t>
  </si>
  <si>
    <t>Choice Properties Real Estate In</t>
  </si>
  <si>
    <t>CIA</t>
  </si>
  <si>
    <t>Champion Iron Limited</t>
  </si>
  <si>
    <t>CJ</t>
  </si>
  <si>
    <t>Cardinal Energy Ltd.</t>
  </si>
  <si>
    <t>CJT</t>
  </si>
  <si>
    <t>Cargojet Inc.</t>
  </si>
  <si>
    <t>CLS</t>
  </si>
  <si>
    <t>Celestica Inc.</t>
  </si>
  <si>
    <t>CM</t>
  </si>
  <si>
    <t>Canadian Imperial Bank of Commerce</t>
  </si>
  <si>
    <t>Canadian Imperial Bank of Commerce (Converge)</t>
  </si>
  <si>
    <t>CMG</t>
  </si>
  <si>
    <t>Computer Modelling Group Ltd.</t>
  </si>
  <si>
    <t>CNDX</t>
  </si>
  <si>
    <t>Global X S&amp;P/TSX 60 Index ETF</t>
  </si>
  <si>
    <t>CNL</t>
  </si>
  <si>
    <t>Collective Mining Ltd.</t>
  </si>
  <si>
    <t>CNQ</t>
  </si>
  <si>
    <t>Canadian Natural Resources Limited</t>
  </si>
  <si>
    <t>CNR</t>
  </si>
  <si>
    <t>Canadian National Railway Company</t>
  </si>
  <si>
    <t>COST</t>
  </si>
  <si>
    <t>Costco CDR</t>
  </si>
  <si>
    <t>CP</t>
  </si>
  <si>
    <t>Canadian Pacific Railway Limited</t>
  </si>
  <si>
    <t>Canadian Pacific Railway Limited (Converge)</t>
  </si>
  <si>
    <t>CPX</t>
  </si>
  <si>
    <t>Capital Power Corporation</t>
  </si>
  <si>
    <t>CRON</t>
  </si>
  <si>
    <t>Cronos Group Inc.</t>
  </si>
  <si>
    <t>CRR.UN</t>
  </si>
  <si>
    <t>Crombie Real Estate Investment Trust</t>
  </si>
  <si>
    <t>CS</t>
  </si>
  <si>
    <t>Capstone Mining Corp.</t>
  </si>
  <si>
    <t>CSH.UN</t>
  </si>
  <si>
    <t>Chartwell Retirement Residences</t>
  </si>
  <si>
    <t>CSU</t>
  </si>
  <si>
    <t>Constellation Software Inc (Converge)</t>
  </si>
  <si>
    <t>CTC.A</t>
  </si>
  <si>
    <t>Canadian Tire Corporation Limited Class A</t>
  </si>
  <si>
    <t>CU</t>
  </si>
  <si>
    <t>Canadian Utilities Limited</t>
  </si>
  <si>
    <t>CVE</t>
  </si>
  <si>
    <t>Cenovus Energy Inc.</t>
  </si>
  <si>
    <t>CVE1</t>
  </si>
  <si>
    <t>Cenovus Energy Inc (CA) (adjusted)</t>
  </si>
  <si>
    <t>CVO</t>
  </si>
  <si>
    <t>Coveo Solutions Inc.</t>
  </si>
  <si>
    <t>D.UN</t>
  </si>
  <si>
    <t>Dream Office Real Estate Investment Trust</t>
  </si>
  <si>
    <t>DFY</t>
  </si>
  <si>
    <t>Definity Financial Corporation</t>
  </si>
  <si>
    <t>DHT.UN</t>
  </si>
  <si>
    <t>DRI Healthcare Trust (Converge)</t>
  </si>
  <si>
    <t>DII.B</t>
  </si>
  <si>
    <t>Dorel Industries Inc. cl B</t>
  </si>
  <si>
    <t>DIR.UN</t>
  </si>
  <si>
    <t>Dream Industrial Real Estate Investment Trust</t>
  </si>
  <si>
    <t>DML</t>
  </si>
  <si>
    <t>Denison Mines Corp.</t>
  </si>
  <si>
    <t>DND</t>
  </si>
  <si>
    <t>Dye &amp; Durham Limited</t>
  </si>
  <si>
    <t>DOL</t>
  </si>
  <si>
    <t>Dollarama Inc.</t>
  </si>
  <si>
    <t>DOO</t>
  </si>
  <si>
    <t>BRP Inc. Subordinate Voting Shares</t>
  </si>
  <si>
    <t>DPM</t>
  </si>
  <si>
    <t>Dundee Precious Metals Inc.</t>
  </si>
  <si>
    <t>DSG</t>
  </si>
  <si>
    <t>Descartes Systems Group Inc.</t>
  </si>
  <si>
    <t>DSV</t>
  </si>
  <si>
    <t>Discovery Silver Corp.</t>
  </si>
  <si>
    <t>EBIT</t>
  </si>
  <si>
    <t>Bitcoin ETF Canadian dollar denominated units</t>
  </si>
  <si>
    <t>EDR</t>
  </si>
  <si>
    <t>Endeavour Silver Corp.</t>
  </si>
  <si>
    <t>EDV</t>
  </si>
  <si>
    <t>Endeavour Mining plc</t>
  </si>
  <si>
    <t>EFN</t>
  </si>
  <si>
    <t>Element Fleet Management Corp.</t>
  </si>
  <si>
    <t>EFR</t>
  </si>
  <si>
    <t>Energy Fuels Inc.</t>
  </si>
  <si>
    <t>EFX</t>
  </si>
  <si>
    <t>Enerflex Ltd.</t>
  </si>
  <si>
    <t>ELD</t>
  </si>
  <si>
    <t>Eldorado Gold Corp.</t>
  </si>
  <si>
    <t>ELD1</t>
  </si>
  <si>
    <t>Foran Mining Corporation (CA) (adjusted)</t>
  </si>
  <si>
    <t>ELVA</t>
  </si>
  <si>
    <t>Electrovaya Inc.</t>
  </si>
  <si>
    <t>EMA</t>
  </si>
  <si>
    <t>Emera Inc.</t>
  </si>
  <si>
    <t>EMP.A</t>
  </si>
  <si>
    <t>Empire Co Ltd.</t>
  </si>
  <si>
    <t>ENB</t>
  </si>
  <si>
    <t>Enbridge Inc.</t>
  </si>
  <si>
    <t>Enbridge Inc. (Converge)</t>
  </si>
  <si>
    <t>EQB</t>
  </si>
  <si>
    <t>EQB Inc</t>
  </si>
  <si>
    <t>EQX</t>
  </si>
  <si>
    <t>Equinox Gold Corp.</t>
  </si>
  <si>
    <t>ERO</t>
  </si>
  <si>
    <t>Ero Copper Corp.</t>
  </si>
  <si>
    <t>ETHH.B</t>
  </si>
  <si>
    <t>Purpose Ether ETF</t>
  </si>
  <si>
    <t>ETHQ</t>
  </si>
  <si>
    <t>3iQ CoinShares Ether ETF</t>
  </si>
  <si>
    <t>ETHR</t>
  </si>
  <si>
    <t>Evolve Ether ETF</t>
  </si>
  <si>
    <t>ETHX.B</t>
  </si>
  <si>
    <t>CI Galaxy Ethereum ETF</t>
  </si>
  <si>
    <t>EXE</t>
  </si>
  <si>
    <t>Extendicare Real Estate Investment Inc.</t>
  </si>
  <si>
    <t>FCR.UN</t>
  </si>
  <si>
    <t>First Capital Real Estate Investment Trust</t>
  </si>
  <si>
    <t>FEC</t>
  </si>
  <si>
    <t>Frontera Energy Corporation</t>
  </si>
  <si>
    <t>FEC1</t>
  </si>
  <si>
    <t>Frontera Energy Corp.(CA) (adjusted)</t>
  </si>
  <si>
    <t>FM</t>
  </si>
  <si>
    <t>First Quantum Minerals Ltd.</t>
  </si>
  <si>
    <t>FNV</t>
  </si>
  <si>
    <t>Franco-Nevada Corporation</t>
  </si>
  <si>
    <t>FRU</t>
  </si>
  <si>
    <t>Freehold Royalties Ltd.</t>
  </si>
  <si>
    <t>FSZ</t>
  </si>
  <si>
    <t>Fiera Capital Corporation</t>
  </si>
  <si>
    <t>FTS</t>
  </si>
  <si>
    <t>Fortis Inc.</t>
  </si>
  <si>
    <t>FTT</t>
  </si>
  <si>
    <t>Finning International Inc.</t>
  </si>
  <si>
    <t>FVI</t>
  </si>
  <si>
    <t>Fortuna Silver Mines Inc.</t>
  </si>
  <si>
    <t>GDXD</t>
  </si>
  <si>
    <t>BetaPro Canadian Gold Miners -2x Daily Bear ETF</t>
  </si>
  <si>
    <t>GDXU</t>
  </si>
  <si>
    <t>BetaPro Canadian Gold Miners 2x Daily Bull ETF</t>
  </si>
  <si>
    <t>GEI</t>
  </si>
  <si>
    <t>Gibson Energy Inc.</t>
  </si>
  <si>
    <t>GFL</t>
  </si>
  <si>
    <t>GFL Environmental Inc.</t>
  </si>
  <si>
    <t>GIB.A</t>
  </si>
  <si>
    <t>CGI Group Inc. Class A</t>
  </si>
  <si>
    <t>GIL</t>
  </si>
  <si>
    <t xml:space="preserve">Gildan Activewear Inc. </t>
  </si>
  <si>
    <t>GLO</t>
  </si>
  <si>
    <t>Global Atomic Corporation (Converge)</t>
  </si>
  <si>
    <t>GLXY1</t>
  </si>
  <si>
    <t>Galaxy Digital Inc. (CA) (adjusted)</t>
  </si>
  <si>
    <t>GMIN</t>
  </si>
  <si>
    <t>G Mining Ventures Corp.</t>
  </si>
  <si>
    <t>GOOG</t>
  </si>
  <si>
    <t>Alphabet CDR</t>
  </si>
  <si>
    <t>GOOS</t>
  </si>
  <si>
    <t>Canada Goose Holdings Inc.</t>
  </si>
  <si>
    <t>GRGD</t>
  </si>
  <si>
    <t>Groupe Dynamite Inc.</t>
  </si>
  <si>
    <t>GRT.UN</t>
  </si>
  <si>
    <t>Granite Real Estate Investment Trust</t>
  </si>
  <si>
    <t>GSY</t>
  </si>
  <si>
    <t>goeasy Ltd</t>
  </si>
  <si>
    <t>GWO</t>
  </si>
  <si>
    <t>Great-West Lifeco Inc.</t>
  </si>
  <si>
    <t>H</t>
  </si>
  <si>
    <t>Hydro One Limited</t>
  </si>
  <si>
    <t>HBM</t>
  </si>
  <si>
    <t>Hudbay Minerals Inc.</t>
  </si>
  <si>
    <t>HBNK</t>
  </si>
  <si>
    <t>Horizons Equal Weight Canadian Banks Index ETF</t>
  </si>
  <si>
    <t>HMMJ</t>
  </si>
  <si>
    <t>Horizons Marijuana Life Sciences</t>
  </si>
  <si>
    <t>HND</t>
  </si>
  <si>
    <t>BetaPro Natural Gas Inverse Leveraged D Bear ETF</t>
  </si>
  <si>
    <t>HNU</t>
  </si>
  <si>
    <t>BetaPro Natural Gas Leveraged Daily Bull ETF</t>
  </si>
  <si>
    <t>HOD</t>
  </si>
  <si>
    <t>BetaPro Crude Oil Inverse Leveraged Daily Bear ETF</t>
  </si>
  <si>
    <t>HPR</t>
  </si>
  <si>
    <t>Horizons Active Preferred Share ETF</t>
  </si>
  <si>
    <t>HPS.A</t>
  </si>
  <si>
    <t>Hammond Power Solutions Inc.</t>
  </si>
  <si>
    <t>HR.UN</t>
  </si>
  <si>
    <t>H&amp;R Real Estate Investment Trust</t>
  </si>
  <si>
    <t>HUT</t>
  </si>
  <si>
    <t>Hut 8 Corp.</t>
  </si>
  <si>
    <t>HWX</t>
  </si>
  <si>
    <t>Headwater Exploration Inc.</t>
  </si>
  <si>
    <t>HXQ</t>
  </si>
  <si>
    <t>Horizons Nasdaq 100 Index ETF</t>
  </si>
  <si>
    <t>HXT</t>
  </si>
  <si>
    <t>Horizons S&amp;P/TSX 60 Index ETF Share</t>
  </si>
  <si>
    <t>IAG</t>
  </si>
  <si>
    <t>iA Financial Corporation Inc.</t>
  </si>
  <si>
    <t>IFC</t>
  </si>
  <si>
    <t>Intact Financial Corporation</t>
  </si>
  <si>
    <t>IFP</t>
  </si>
  <si>
    <t>Interfor Corporation</t>
  </si>
  <si>
    <t>IGM</t>
  </si>
  <si>
    <t>IGM Financial Inc.</t>
  </si>
  <si>
    <t>IMG</t>
  </si>
  <si>
    <t>IAMGOLD Corporation</t>
  </si>
  <si>
    <t>IMO</t>
  </si>
  <si>
    <t>Imperial Oil Limited</t>
  </si>
  <si>
    <t>ISO</t>
  </si>
  <si>
    <t>IsoEnergy Ltd.</t>
  </si>
  <si>
    <t>IVN</t>
  </si>
  <si>
    <t>Ivanhoe Mines Ltd.</t>
  </si>
  <si>
    <t>K</t>
  </si>
  <si>
    <t>Kinross Gold Corporation</t>
  </si>
  <si>
    <t>KEEL1</t>
  </si>
  <si>
    <t>Keel Infrastructure Corp (CA) (adjusted)</t>
  </si>
  <si>
    <t>KEY</t>
  </si>
  <si>
    <t>Keyera Corp.</t>
  </si>
  <si>
    <t>KILO.B</t>
  </si>
  <si>
    <t>Purpose Gold Bullion Fund</t>
  </si>
  <si>
    <t>KNT</t>
  </si>
  <si>
    <t>K92 Mining Inc.</t>
  </si>
  <si>
    <t>KXS</t>
  </si>
  <si>
    <t xml:space="preserve">Kinaxis Inc. </t>
  </si>
  <si>
    <t>L</t>
  </si>
  <si>
    <t>Loblaw Companies Limited</t>
  </si>
  <si>
    <t>LAC</t>
  </si>
  <si>
    <t>Lithium Americas Corp.</t>
  </si>
  <si>
    <t>LB</t>
  </si>
  <si>
    <t>Laurentian Bank of Canada</t>
  </si>
  <si>
    <t>LIF</t>
  </si>
  <si>
    <t>Labrador Iron Ore Royalty Corpor</t>
  </si>
  <si>
    <t>LNR</t>
  </si>
  <si>
    <t>Linamar Corporation</t>
  </si>
  <si>
    <t>LSPD</t>
  </si>
  <si>
    <t>LightSpeed Commerce Inc</t>
  </si>
  <si>
    <t>LUG</t>
  </si>
  <si>
    <t>Lundin Gold Inc.</t>
  </si>
  <si>
    <t>LUG2</t>
  </si>
  <si>
    <t>Lundin Gold Inc. (CA) (adjusted)</t>
  </si>
  <si>
    <t>LULU</t>
  </si>
  <si>
    <t>Lululemon CDR</t>
  </si>
  <si>
    <t>LUN</t>
  </si>
  <si>
    <t xml:space="preserve">Lundin Mining Corporation </t>
  </si>
  <si>
    <t>MATR</t>
  </si>
  <si>
    <t>ShawCor Ltd.</t>
  </si>
  <si>
    <t>MDA</t>
  </si>
  <si>
    <t>MDA Ltd.</t>
  </si>
  <si>
    <t>MDI</t>
  </si>
  <si>
    <t>Major Drilling Group International Inc.</t>
  </si>
  <si>
    <t>META</t>
  </si>
  <si>
    <t>Meta CDR</t>
  </si>
  <si>
    <t>MFC</t>
  </si>
  <si>
    <t>Manulife Financial Corporation</t>
  </si>
  <si>
    <t>MFI</t>
  </si>
  <si>
    <t>Maple Leaf Foods Inc.</t>
  </si>
  <si>
    <t>MFI2</t>
  </si>
  <si>
    <t>Maple Leaf Foods Inc (CA) (adjusted)</t>
  </si>
  <si>
    <t>MG</t>
  </si>
  <si>
    <t>Magna International Inc.</t>
  </si>
  <si>
    <t>MRE</t>
  </si>
  <si>
    <t>Martinrea International Inc.</t>
  </si>
  <si>
    <t>MRU</t>
  </si>
  <si>
    <t>Metro Inc.</t>
  </si>
  <si>
    <t>MSFT</t>
  </si>
  <si>
    <t>Microsoft CDR</t>
  </si>
  <si>
    <t>MTL</t>
  </si>
  <si>
    <t>Mullen Group Ltd.</t>
  </si>
  <si>
    <t>MU</t>
  </si>
  <si>
    <t>Micron CDR</t>
  </si>
  <si>
    <t>MX</t>
  </si>
  <si>
    <t>Methanex Corporation</t>
  </si>
  <si>
    <t>NA</t>
  </si>
  <si>
    <t>National Bank of Canada</t>
  </si>
  <si>
    <t>NFI</t>
  </si>
  <si>
    <t>NFI Group Inc.</t>
  </si>
  <si>
    <t>NFLX</t>
  </si>
  <si>
    <t>Netflix CDR</t>
  </si>
  <si>
    <t>NG</t>
  </si>
  <si>
    <t>NovaGold Resources Inc.</t>
  </si>
  <si>
    <t>NGEX</t>
  </si>
  <si>
    <t>NGEx Minerals Ltd.</t>
  </si>
  <si>
    <t>NPI</t>
  </si>
  <si>
    <t>Northland Power Inc.</t>
  </si>
  <si>
    <t>NTR</t>
  </si>
  <si>
    <t>Nutrien Ltd.</t>
  </si>
  <si>
    <t>NVDA</t>
  </si>
  <si>
    <t>Nvidia CDR</t>
  </si>
  <si>
    <t>NWC</t>
  </si>
  <si>
    <t>North West Company Inc., The</t>
  </si>
  <si>
    <t>NXE</t>
  </si>
  <si>
    <t>NexGen Energy Ltd.</t>
  </si>
  <si>
    <t>OBE</t>
  </si>
  <si>
    <t>Obsidian Energy Ltd.</t>
  </si>
  <si>
    <t>OGC</t>
  </si>
  <si>
    <t>OceanaGold Corporation</t>
  </si>
  <si>
    <t>OLA</t>
  </si>
  <si>
    <t>Orla Mining Ltd.</t>
  </si>
  <si>
    <t>ONEX</t>
  </si>
  <si>
    <t>Onex Corporation</t>
  </si>
  <si>
    <t>OR</t>
  </si>
  <si>
    <t>OR Royalties Inc.</t>
  </si>
  <si>
    <t>OTEX</t>
  </si>
  <si>
    <t>Open Text Corporation</t>
  </si>
  <si>
    <t>OVV</t>
  </si>
  <si>
    <t>Ovintiv Inc.</t>
  </si>
  <si>
    <t>OVV1</t>
  </si>
  <si>
    <t>NuVista Energy Ltd. (CA) (adjusted)</t>
  </si>
  <si>
    <t>PAAS</t>
  </si>
  <si>
    <t>Pan American Silver Corp.</t>
  </si>
  <si>
    <t>PBH</t>
  </si>
  <si>
    <t xml:space="preserve">Premium Brands Holdings Corporation </t>
  </si>
  <si>
    <t>PD</t>
  </si>
  <si>
    <t>Precision Drilling Corp.</t>
  </si>
  <si>
    <t>PET</t>
  </si>
  <si>
    <t>Pet Valu Holdings Ltd.</t>
  </si>
  <si>
    <t>PEY</t>
  </si>
  <si>
    <t xml:space="preserve">Peyto Exploration &amp; Development Corp. </t>
  </si>
  <si>
    <t>PHYS</t>
  </si>
  <si>
    <t>Sprott Physical Gold Trust</t>
  </si>
  <si>
    <t>PKI1</t>
  </si>
  <si>
    <t>Parkland Corporation (CA) (adjusted)</t>
  </si>
  <si>
    <t>PLTR</t>
  </si>
  <si>
    <t>Palantir CDR</t>
  </si>
  <si>
    <t>PMZ.UN</t>
  </si>
  <si>
    <t>Primaris Real Estate Investment Trust</t>
  </si>
  <si>
    <t>POU</t>
  </si>
  <si>
    <t>Paramount Resources Ltd.</t>
  </si>
  <si>
    <t>POW</t>
  </si>
  <si>
    <t>Power Corporation of Canada</t>
  </si>
  <si>
    <t>PPL</t>
  </si>
  <si>
    <t>Pembina Pipeline Corporation</t>
  </si>
  <si>
    <t>PPLN</t>
  </si>
  <si>
    <t>Global X Equal Weight Canadian Pipelines Index ETF</t>
  </si>
  <si>
    <t>PRL</t>
  </si>
  <si>
    <t>Propel Holdings Inc.</t>
  </si>
  <si>
    <t>PSK</t>
  </si>
  <si>
    <t>PrairieSky Royalty Ltd.</t>
  </si>
  <si>
    <t>PSLV</t>
  </si>
  <si>
    <t>Sprott Physical Silver Trust</t>
  </si>
  <si>
    <t>PXT</t>
  </si>
  <si>
    <t>Parex Resources Inc.</t>
  </si>
  <si>
    <t>QBR.B</t>
  </si>
  <si>
    <t>Québecor inc. Classe B</t>
  </si>
  <si>
    <t>QQQT</t>
  </si>
  <si>
    <t>Evolve NASDAQ Technology Index Fund ETF</t>
  </si>
  <si>
    <t>QSR</t>
  </si>
  <si>
    <t>Restaurant Brands International Inc.</t>
  </si>
  <si>
    <t>RBA</t>
  </si>
  <si>
    <t>Ritchie Bros. Auctioneers Incorporated</t>
  </si>
  <si>
    <t>RCI.B</t>
  </si>
  <si>
    <t>Rogers Communications Inc. Class B</t>
  </si>
  <si>
    <t>REAL</t>
  </si>
  <si>
    <t>Real Matters Inc.</t>
  </si>
  <si>
    <t>REI.UN</t>
  </si>
  <si>
    <t>RioCan Real Estate Investment Trust</t>
  </si>
  <si>
    <t>RFA1</t>
  </si>
  <si>
    <t>RFA Financial Inc. (adjusted)</t>
  </si>
  <si>
    <t>RGSI</t>
  </si>
  <si>
    <t>Rockpoint Gas Storage Inc.</t>
  </si>
  <si>
    <t>RING</t>
  </si>
  <si>
    <t>Global X Equal Weight Cdn Telecom Index ETF</t>
  </si>
  <si>
    <t>RUS</t>
  </si>
  <si>
    <t xml:space="preserve">Russel Metals Inc. </t>
  </si>
  <si>
    <t>RY</t>
  </si>
  <si>
    <t>Royal Bank of Canada</t>
  </si>
  <si>
    <t>Royal Bank of Canada (Converge)</t>
  </si>
  <si>
    <t>SAP</t>
  </si>
  <si>
    <t xml:space="preserve">Saputo Inc. </t>
  </si>
  <si>
    <t>SCR</t>
  </si>
  <si>
    <t>Strathcona Resources Ltd.</t>
  </si>
  <si>
    <t>SEA</t>
  </si>
  <si>
    <t>Seabridge Gold Inc.</t>
  </si>
  <si>
    <t>SEA1</t>
  </si>
  <si>
    <t>Seabridge Gold Inc. (CA) (adjusted)</t>
  </si>
  <si>
    <t>SES</t>
  </si>
  <si>
    <t>Secure Waste Infrastructure Corp.</t>
  </si>
  <si>
    <t>SHOP</t>
  </si>
  <si>
    <t>Shopify Inc.</t>
  </si>
  <si>
    <t>SIA</t>
  </si>
  <si>
    <t xml:space="preserve">Sienna Senior Living Inc. </t>
  </si>
  <si>
    <t>SIS</t>
  </si>
  <si>
    <t>Savaria Corp.</t>
  </si>
  <si>
    <t>SJ</t>
  </si>
  <si>
    <t>Stella-Jones Inc.</t>
  </si>
  <si>
    <t>SKE</t>
  </si>
  <si>
    <t>Skeena Resources Limited</t>
  </si>
  <si>
    <t>SLF</t>
  </si>
  <si>
    <t xml:space="preserve">Sun Life Financial </t>
  </si>
  <si>
    <t>SOBO</t>
  </si>
  <si>
    <t>South Bow Corporation</t>
  </si>
  <si>
    <t>SOLL</t>
  </si>
  <si>
    <t>Purpose Solana ETF Currency Hedged Units</t>
  </si>
  <si>
    <t>SPB</t>
  </si>
  <si>
    <t xml:space="preserve">Superior Plus Corp. </t>
  </si>
  <si>
    <t>SRU.UN</t>
  </si>
  <si>
    <t>Smartcentres Real Estate Investment Trust</t>
  </si>
  <si>
    <t>SSL1</t>
  </si>
  <si>
    <t>Sandstorm Gold Ltd. (CA) (adjusted)</t>
  </si>
  <si>
    <t>SSRM</t>
  </si>
  <si>
    <t>SSR Mining Inc.</t>
  </si>
  <si>
    <t>STN</t>
  </si>
  <si>
    <t xml:space="preserve">Stantec Inc. </t>
  </si>
  <si>
    <t>SU</t>
  </si>
  <si>
    <t>Suncor Energy Inc.</t>
  </si>
  <si>
    <t>SVI</t>
  </si>
  <si>
    <t>StorageVault Canada Inc.</t>
  </si>
  <si>
    <t>SVM</t>
  </si>
  <si>
    <t xml:space="preserve">Silvercorp Metals Inc. </t>
  </si>
  <si>
    <t>SXJ</t>
  </si>
  <si>
    <t xml:space="preserve">S&amp;P/TSX Composite Index Banks (Industry Group) Options </t>
  </si>
  <si>
    <t>SXO</t>
  </si>
  <si>
    <t>S&amp;P/TSX 60 Index Options</t>
  </si>
  <si>
    <t>SXV</t>
  </si>
  <si>
    <t xml:space="preserve">S&amp;P/TSX Capped Utilities Index Options </t>
  </si>
  <si>
    <t>T</t>
  </si>
  <si>
    <t>TELUS Corporation</t>
  </si>
  <si>
    <t>T1</t>
  </si>
  <si>
    <t>TELUS International Cda Inc. (CA) (adjusted)</t>
  </si>
  <si>
    <t>TA</t>
  </si>
  <si>
    <t>TransAlta Corporation</t>
  </si>
  <si>
    <t>TCL.A</t>
  </si>
  <si>
    <t>Transcontinental Inc.</t>
  </si>
  <si>
    <t>TCL1</t>
  </si>
  <si>
    <t>Transcontinental Inc, (CA) (adjusted)</t>
  </si>
  <si>
    <t>TD</t>
  </si>
  <si>
    <t>The Toronto-Dominion Bank</t>
  </si>
  <si>
    <t>The Toronto-Dominion Bank (Converge)</t>
  </si>
  <si>
    <t>TECH</t>
  </si>
  <si>
    <t>Evolve FANGMA Index ETF</t>
  </si>
  <si>
    <t>TECK.B</t>
  </si>
  <si>
    <t>Teck Resources Limited Class B</t>
  </si>
  <si>
    <t>TFII</t>
  </si>
  <si>
    <t>TFI International Inc.</t>
  </si>
  <si>
    <t>TFPM</t>
  </si>
  <si>
    <t>Triple Flag Precious Metals Corp</t>
  </si>
  <si>
    <t>TIH</t>
  </si>
  <si>
    <t>Toromont Industries Ltd.</t>
  </si>
  <si>
    <t>TLRY</t>
  </si>
  <si>
    <t>Tilray Inc.</t>
  </si>
  <si>
    <t>TMQ</t>
  </si>
  <si>
    <t>Trilogy Metals Inc.</t>
  </si>
  <si>
    <t>TNZ</t>
  </si>
  <si>
    <t>Tenaz Energy Corp.</t>
  </si>
  <si>
    <t>TOU</t>
  </si>
  <si>
    <t>Tourmaline Oil Corp.</t>
  </si>
  <si>
    <t>TOY</t>
  </si>
  <si>
    <t>Spin Master Corp.</t>
  </si>
  <si>
    <t>TPZ</t>
  </si>
  <si>
    <t>Topaz Energy Corp.</t>
  </si>
  <si>
    <t>TRI</t>
  </si>
  <si>
    <t xml:space="preserve">Thomson Reuters Corporation </t>
  </si>
  <si>
    <t>TRI1</t>
  </si>
  <si>
    <t>Thomson Reuters Corporation (CA) (adjusted)</t>
  </si>
  <si>
    <t>TRP</t>
  </si>
  <si>
    <t>TC Energy Corporation</t>
  </si>
  <si>
    <t>TRP1</t>
  </si>
  <si>
    <t>TC Energy Corporation (CA) (adjusted)</t>
  </si>
  <si>
    <t>TSLA</t>
  </si>
  <si>
    <t>Tesla CDR</t>
  </si>
  <si>
    <t>TSU</t>
  </si>
  <si>
    <t>Trisura Group Ltd.</t>
  </si>
  <si>
    <t>TVE</t>
  </si>
  <si>
    <t>Tamarack Valley Energy Ltd.</t>
  </si>
  <si>
    <t>TXG</t>
  </si>
  <si>
    <t>Torex Gold Resources Inc.</t>
  </si>
  <si>
    <t>U.UN</t>
  </si>
  <si>
    <t>Sprott Physical Uranium Trust</t>
  </si>
  <si>
    <t>UBER</t>
  </si>
  <si>
    <t>Uber CDR</t>
  </si>
  <si>
    <t>UNH</t>
  </si>
  <si>
    <t>UnitedHealth CDR</t>
  </si>
  <si>
    <t>USSX</t>
  </si>
  <si>
    <t>Global X S&amp;P 500 Index ETF</t>
  </si>
  <si>
    <t>USX</t>
  </si>
  <si>
    <t>Options on the US Dollar</t>
  </si>
  <si>
    <t>VAB</t>
  </si>
  <si>
    <t>Vanguard Canadian Aggregate Bond Index ETF</t>
  </si>
  <si>
    <t>VET</t>
  </si>
  <si>
    <t>Vermilion Energy Inc.</t>
  </si>
  <si>
    <t>VFV</t>
  </si>
  <si>
    <t>Vanguard S&amp;P 500 Index ETF</t>
  </si>
  <si>
    <t>VITL.UN</t>
  </si>
  <si>
    <t>Vital Infrastructure Property Trust</t>
  </si>
  <si>
    <t>VLE</t>
  </si>
  <si>
    <t>Valeura Energy Inc.</t>
  </si>
  <si>
    <t>VNP</t>
  </si>
  <si>
    <t>5N Plus Inc.</t>
  </si>
  <si>
    <t>VSB</t>
  </si>
  <si>
    <t>Vanguard Canadian Short-Term Bond Index ETF</t>
  </si>
  <si>
    <t>VSC</t>
  </si>
  <si>
    <t>Vanguard Canadian Short-Term Corporate Bond Index ETF</t>
  </si>
  <si>
    <t>WCN</t>
  </si>
  <si>
    <t>Waste Connections Inc.</t>
  </si>
  <si>
    <t>WCP</t>
  </si>
  <si>
    <t>Whitecap Resources Inc.</t>
  </si>
  <si>
    <t>WCP1</t>
  </si>
  <si>
    <t>Whitecap Resources Inc. (CA) (adjusted)</t>
  </si>
  <si>
    <t>WDO</t>
  </si>
  <si>
    <t>Wesdome Gold Mines Ltd.</t>
  </si>
  <si>
    <t>WEED</t>
  </si>
  <si>
    <t>Canopy Growth Corporation</t>
  </si>
  <si>
    <t>WELL</t>
  </si>
  <si>
    <t>Well Health Technologies Corp.</t>
  </si>
  <si>
    <t>WFG</t>
  </si>
  <si>
    <t>West Fraser Timber Co. Ltd.</t>
  </si>
  <si>
    <t>WN</t>
  </si>
  <si>
    <t xml:space="preserve">George Weston Limited </t>
  </si>
  <si>
    <t>WPM</t>
  </si>
  <si>
    <t>Wheaton Precious Metals Corp.</t>
  </si>
  <si>
    <t>WSP</t>
  </si>
  <si>
    <t>WSP Global Inc.</t>
  </si>
  <si>
    <t>WTE</t>
  </si>
  <si>
    <t>Westshore Terminals Investment Corporation</t>
  </si>
  <si>
    <t>X</t>
  </si>
  <si>
    <t>TMX Group Limited</t>
  </si>
  <si>
    <t>XBB</t>
  </si>
  <si>
    <t>iShares Canadian Universe Bond Index ETF</t>
  </si>
  <si>
    <t>XBM</t>
  </si>
  <si>
    <t>iShares S&amp;P/TSX Global Base Metals Index ETF</t>
  </si>
  <si>
    <t>XCB</t>
  </si>
  <si>
    <t>iShares Core Canadian Corporate Bond Index ETF</t>
  </si>
  <si>
    <t>XDV</t>
  </si>
  <si>
    <t>iShares Canadian Select Dividend Index ETF</t>
  </si>
  <si>
    <t>XEG</t>
  </si>
  <si>
    <t>iShares S&amp;P/TSX Capped Energy Index ETF</t>
  </si>
  <si>
    <t>XFN</t>
  </si>
  <si>
    <t>iShares S&amp;P/TSX Capped Financials Index ETF</t>
  </si>
  <si>
    <t>XGD</t>
  </si>
  <si>
    <t>iShares S&amp;P/TSX Global Gold Index ETF</t>
  </si>
  <si>
    <t>XIC</t>
  </si>
  <si>
    <t>iShares Core S&amp;P/TSX Capped Composite Index ETF</t>
  </si>
  <si>
    <t>XIN</t>
  </si>
  <si>
    <t>iShares MSCI EAFE Index ETF (CAD-Hedged)</t>
  </si>
  <si>
    <t>XIU</t>
  </si>
  <si>
    <t>iShares S&amp;P/TSX 60 Index ETF</t>
  </si>
  <si>
    <t>XRE</t>
  </si>
  <si>
    <t>iShares S&amp;P/TSX Capped REIT Index ETF</t>
  </si>
  <si>
    <t>XRP</t>
  </si>
  <si>
    <t>Evolve XRP ETF</t>
  </si>
  <si>
    <t>XRPP</t>
  </si>
  <si>
    <t>Purpose XRP ETF</t>
  </si>
  <si>
    <t>XSB</t>
  </si>
  <si>
    <t>iShares Core Canadian Short Term Bond Index ETF</t>
  </si>
  <si>
    <t>XSP</t>
  </si>
  <si>
    <t>iShares Core S&amp;P 500 Index ETF (CAD-Hedged)</t>
  </si>
  <si>
    <t>XSU</t>
  </si>
  <si>
    <t>iShares U.S. Small Cap Index ETF (CAD-Hedged)</t>
  </si>
  <si>
    <t>XUT</t>
  </si>
  <si>
    <t>iShares S&amp;P/TSX Capped Utilities Index ETF</t>
  </si>
  <si>
    <t>ZAG</t>
  </si>
  <si>
    <t>BMO Aggregate Bond Index ETF</t>
  </si>
  <si>
    <t>ZBK</t>
  </si>
  <si>
    <t>BMO Equal Weight US Banks Index ETF</t>
  </si>
  <si>
    <t>ZCN</t>
  </si>
  <si>
    <t>BMO S&amp;P/TSX Capped Composite Index ETF</t>
  </si>
  <si>
    <t>ZDM</t>
  </si>
  <si>
    <t>BMO MSCI EAFE Hedged to CAD Index ETF</t>
  </si>
  <si>
    <t>ZEB</t>
  </si>
  <si>
    <t>BMO Equal Weight Banks Index ETF</t>
  </si>
  <si>
    <t>ZGLD</t>
  </si>
  <si>
    <t>BMO Gold Bullion ETF</t>
  </si>
  <si>
    <t>BMO Gold Bullion ETF (Converge)</t>
  </si>
  <si>
    <t>ZHY</t>
  </si>
  <si>
    <t>BMO High Yield US Corporate Bond Hedged to CAD Index</t>
  </si>
  <si>
    <t>ZIU</t>
  </si>
  <si>
    <t>BMO S&amp;P/TSX 60 INDEX ETF</t>
  </si>
  <si>
    <t>ZLB</t>
  </si>
  <si>
    <t>BMO Low Volatility Canadian Equity Fund</t>
  </si>
  <si>
    <t>ZPR</t>
  </si>
  <si>
    <t>BMO S&amp;P/TSX Laddered Preferred Share Index ETF</t>
  </si>
  <si>
    <t>ZQQ</t>
  </si>
  <si>
    <t>BMO Nasdaq 100 Equity Hedged to CAD Index ETF</t>
  </si>
  <si>
    <t>ZSP</t>
  </si>
  <si>
    <t>BMO S&amp;P 500 Index ETF</t>
  </si>
  <si>
    <t>ZUB</t>
  </si>
  <si>
    <t>BMO Equal Weight US Banks Hedged to CAD Index ETF</t>
  </si>
  <si>
    <t>ZUE</t>
  </si>
  <si>
    <t>BMO S&amp;P 500 Hedged to CAD Index ETF</t>
  </si>
  <si>
    <t>BMO S&amp;P 500 Hedged to CAD Index ETF (Converge)</t>
  </si>
  <si>
    <t>ZUQ</t>
  </si>
  <si>
    <t xml:space="preserve">BMO MSCI USA High Quality Index </t>
  </si>
  <si>
    <t>ZUT</t>
  </si>
  <si>
    <t>BMO Equal Weight Utilities Index ETF</t>
  </si>
  <si>
    <t>AXF</t>
  </si>
  <si>
    <t>Underlying AIR Futures</t>
  </si>
  <si>
    <t>BCS</t>
  </si>
  <si>
    <t>FTSE Canada Bank Credit Index Futures</t>
  </si>
  <si>
    <t>CGB</t>
  </si>
  <si>
    <t>Ten-year Government of Canada Bond Futures</t>
  </si>
  <si>
    <t>CGF</t>
  </si>
  <si>
    <t>Five-year Government of Canada Bond Futures</t>
  </si>
  <si>
    <t>CGZ</t>
  </si>
  <si>
    <t>Two-year Government of Canada Bond Futures</t>
  </si>
  <si>
    <t>COA Tier 1</t>
  </si>
  <si>
    <t>One-Month CORRA Futures</t>
  </si>
  <si>
    <t>CRA Tier 1</t>
  </si>
  <si>
    <t>Three-Month CORRA Futures</t>
  </si>
  <si>
    <t>CRA Tier 2</t>
  </si>
  <si>
    <t>CRA Tier 3</t>
  </si>
  <si>
    <t>CRA Tier 4</t>
  </si>
  <si>
    <t>LGB</t>
  </si>
  <si>
    <t>30-Year Government of Canada Bond Futures</t>
  </si>
  <si>
    <t>SCF</t>
  </si>
  <si>
    <t>S&amp;P/TSX Composite Index Mini Futures</t>
  </si>
  <si>
    <t>SCG</t>
  </si>
  <si>
    <t>S&amp;P/TSX Composite ESG Index Futures</t>
  </si>
  <si>
    <t>SDV Tier 1</t>
  </si>
  <si>
    <t>S&amp;P/TSX 60 Dividend Points Index Futures</t>
  </si>
  <si>
    <t>SDV Tier 2</t>
  </si>
  <si>
    <t>SDV Tier 3</t>
  </si>
  <si>
    <t>SEG</t>
  </si>
  <si>
    <t>S&amp;P/TSX 60 ESG Index Futures</t>
  </si>
  <si>
    <t>SXA</t>
  </si>
  <si>
    <t>S&amp;P/TSX Global Gold Index Futures</t>
  </si>
  <si>
    <t>SXB</t>
  </si>
  <si>
    <t>S&amp;P/TSX Capped Financials Index Futures</t>
  </si>
  <si>
    <t>SXD</t>
  </si>
  <si>
    <t xml:space="preserve">S&amp;P/TSX Composite Energy GICS Sector Total Return Index Futures </t>
  </si>
  <si>
    <t>SXF</t>
  </si>
  <si>
    <t>S&amp;P/TSX 60 Index Futures</t>
  </si>
  <si>
    <t>SXG</t>
  </si>
  <si>
    <t xml:space="preserve">S&amp;P/TSX Composite Financials GICS Level Sector Total Return Index Futures </t>
  </si>
  <si>
    <t>SXH</t>
  </si>
  <si>
    <t>S&amp;P/TSX Capped Information Technology Index Futures</t>
  </si>
  <si>
    <t>SXK</t>
  </si>
  <si>
    <t xml:space="preserve">S&amp;P/TSX Composite Index Banks (Industry Group) Futures </t>
  </si>
  <si>
    <t>SXM</t>
  </si>
  <si>
    <t>S&amp;P/TSX 60 Index Mini Futures</t>
  </si>
  <si>
    <t>SXR</t>
  </si>
  <si>
    <t xml:space="preserve">S&amp;P/TSX Composite Real Estate GICS Sector Total Return Index Futures </t>
  </si>
  <si>
    <t>SXT</t>
  </si>
  <si>
    <t xml:space="preserve">S&amp;P/TSX Composite Telecom Services GICS Level Sector Total Return Index Futures </t>
  </si>
  <si>
    <t>SXU</t>
  </si>
  <si>
    <t>S&amp;P/TSX Capped Utilities Index Futures</t>
  </si>
  <si>
    <t>SXW</t>
  </si>
  <si>
    <t xml:space="preserve">S&amp;P/TSX Composite Insurance GICS Industry Group Total Return Index Futures </t>
  </si>
  <si>
    <t>SXY</t>
  </si>
  <si>
    <t>S&amp;P/TSX Capped Energy Index Futures</t>
  </si>
  <si>
    <t>FAA</t>
  </si>
  <si>
    <t>FAE</t>
  </si>
  <si>
    <t>FAL</t>
  </si>
  <si>
    <t>FAX</t>
  </si>
  <si>
    <t>FBA</t>
  </si>
  <si>
    <t>FBC</t>
  </si>
  <si>
    <t>FBO</t>
  </si>
  <si>
    <t>FCB</t>
  </si>
  <si>
    <t>FCL</t>
  </si>
  <si>
    <t>FCN</t>
  </si>
  <si>
    <t>FCQ</t>
  </si>
  <si>
    <t>FCT</t>
  </si>
  <si>
    <t>FDO</t>
  </si>
  <si>
    <t>FEB</t>
  </si>
  <si>
    <t>FEG</t>
  </si>
  <si>
    <t>FEM</t>
  </si>
  <si>
    <t>FEQ</t>
  </si>
  <si>
    <t>FER</t>
  </si>
  <si>
    <t>FET</t>
  </si>
  <si>
    <t>FFL</t>
  </si>
  <si>
    <t>FFS</t>
  </si>
  <si>
    <t>FFV</t>
  </si>
  <si>
    <t>FGI</t>
  </si>
  <si>
    <t>FGN</t>
  </si>
  <si>
    <t>FGW</t>
  </si>
  <si>
    <t>FHO</t>
  </si>
  <si>
    <t>FHT</t>
  </si>
  <si>
    <t>FIA</t>
  </si>
  <si>
    <t>FIC</t>
  </si>
  <si>
    <t>FIF</t>
  </si>
  <si>
    <t>FIR</t>
  </si>
  <si>
    <t>FIU</t>
  </si>
  <si>
    <t>FKY</t>
  </si>
  <si>
    <t>FLF</t>
  </si>
  <si>
    <t>FLL</t>
  </si>
  <si>
    <t>FLN</t>
  </si>
  <si>
    <t>FMA</t>
  </si>
  <si>
    <t>FMF</t>
  </si>
  <si>
    <t>FMI</t>
  </si>
  <si>
    <t>FMO</t>
  </si>
  <si>
    <t>FMU</t>
  </si>
  <si>
    <t>FMX</t>
  </si>
  <si>
    <t>FNB</t>
  </si>
  <si>
    <t>FNN</t>
  </si>
  <si>
    <t>FNO</t>
  </si>
  <si>
    <t>FNS</t>
  </si>
  <si>
    <t>FNU</t>
  </si>
  <si>
    <t>FOC</t>
  </si>
  <si>
    <t>FOJ</t>
  </si>
  <si>
    <t>FOP</t>
  </si>
  <si>
    <t>FOU</t>
  </si>
  <si>
    <t>FPM</t>
  </si>
  <si>
    <t>FPP</t>
  </si>
  <si>
    <t>FPW</t>
  </si>
  <si>
    <t>FQB</t>
  </si>
  <si>
    <t>FQN</t>
  </si>
  <si>
    <t>FQR</t>
  </si>
  <si>
    <t>FQT</t>
  </si>
  <si>
    <t>FRP</t>
  </si>
  <si>
    <t>FRQ</t>
  </si>
  <si>
    <t>FRT</t>
  </si>
  <si>
    <t>FRW</t>
  </si>
  <si>
    <t>FRY</t>
  </si>
  <si>
    <t>FSA</t>
  </si>
  <si>
    <t>FSH</t>
  </si>
  <si>
    <t>FSU</t>
  </si>
  <si>
    <t>FTA</t>
  </si>
  <si>
    <t>FTC</t>
  </si>
  <si>
    <t>FTD</t>
  </si>
  <si>
    <t>FTH</t>
  </si>
  <si>
    <t>FTK</t>
  </si>
  <si>
    <t>FTL</t>
  </si>
  <si>
    <t>FTV</t>
  </si>
  <si>
    <t>FTX</t>
  </si>
  <si>
    <t>FUE</t>
  </si>
  <si>
    <t>FVE</t>
  </si>
  <si>
    <t>FVH</t>
  </si>
  <si>
    <t>FVM</t>
  </si>
  <si>
    <t>FVV</t>
  </si>
  <si>
    <t>FWA</t>
  </si>
  <si>
    <t>FWC</t>
  </si>
  <si>
    <t>FWD</t>
  </si>
  <si>
    <t>FWL</t>
  </si>
  <si>
    <t>FWN</t>
  </si>
  <si>
    <t>FWP</t>
  </si>
  <si>
    <t>FXB</t>
  </si>
  <si>
    <t>FXE</t>
  </si>
  <si>
    <t>FXG</t>
  </si>
  <si>
    <t>FXN</t>
  </si>
  <si>
    <t>FXT</t>
  </si>
  <si>
    <t>FZB</t>
  </si>
  <si>
    <t>FZN</t>
  </si>
  <si>
    <t>COA1</t>
  </si>
  <si>
    <t>COA2</t>
  </si>
  <si>
    <t>COA3</t>
  </si>
  <si>
    <t>COA4</t>
  </si>
  <si>
    <t>COA1-COA2-COA3</t>
  </si>
  <si>
    <t>COA2-COA3-COA4</t>
  </si>
  <si>
    <t>CRA1</t>
  </si>
  <si>
    <t>CRA2</t>
  </si>
  <si>
    <t>CRA3</t>
  </si>
  <si>
    <t>CRA4</t>
  </si>
  <si>
    <t>CRA5</t>
  </si>
  <si>
    <t>CRA6</t>
  </si>
  <si>
    <t>CRA7</t>
  </si>
  <si>
    <t>CRA8</t>
  </si>
  <si>
    <t>CRA9</t>
  </si>
  <si>
    <t>CRA10</t>
  </si>
  <si>
    <t>CRA11</t>
  </si>
  <si>
    <t>CRA12</t>
  </si>
  <si>
    <t>CRA1-CRA2-CRA3</t>
  </si>
  <si>
    <t>CRA2-CRA3-CRA4</t>
  </si>
  <si>
    <t>CRA3-CRA4-CRA5</t>
  </si>
  <si>
    <t>CRA4-CRA5-CRA6</t>
  </si>
  <si>
    <t>CRA5-CRA6-CRA7</t>
  </si>
  <si>
    <t>CRA6-CRA7-CRA8</t>
  </si>
  <si>
    <t>CRA7-CRA8-CRA9</t>
  </si>
  <si>
    <t>CRA8-CRA9-CRA10</t>
  </si>
  <si>
    <t>CRA9-CRA10-CRA11</t>
  </si>
  <si>
    <t>CRA10-CRA11-CRA12</t>
  </si>
  <si>
    <t>CRA1-CRA3-CRA5</t>
  </si>
  <si>
    <t>CRA2-CRA4-CRA6</t>
  </si>
  <si>
    <t>CRA3-CRA5-CRA7</t>
  </si>
  <si>
    <t>CRA4-CRA6-CRA8</t>
  </si>
  <si>
    <t>CRA5-CRA7-CRA9</t>
  </si>
  <si>
    <t>CRA6-CRA8-CRA10</t>
  </si>
  <si>
    <t>CRA7-CRA9-CRA11</t>
  </si>
  <si>
    <t>CRA8-CRA10-CRA12</t>
  </si>
  <si>
    <t>CRA1-CRA4-CRA7</t>
  </si>
  <si>
    <t>CRA2-CRA5-CRA8</t>
  </si>
  <si>
    <t>CRA3-CRA6-CRA9</t>
  </si>
  <si>
    <t>CRA4-CRA7-CRA10</t>
  </si>
  <si>
    <t>CRA5-CRA8-CRA11</t>
  </si>
  <si>
    <t>CRA6-CRA9-CRA12</t>
  </si>
  <si>
    <t>CRA1-CRA5-CRA9</t>
  </si>
  <si>
    <t>CRA2-CRA6-CRA10</t>
  </si>
  <si>
    <t>CRA3-CRA7-CRA11</t>
  </si>
  <si>
    <t>CRA4-CRA8-CRA12</t>
  </si>
  <si>
    <t>SDV1</t>
  </si>
  <si>
    <t>SDV2</t>
  </si>
  <si>
    <t>SDV3</t>
  </si>
  <si>
    <t>SDV4</t>
  </si>
  <si>
    <t>SDV5</t>
  </si>
  <si>
    <t>SXF1</t>
  </si>
  <si>
    <t>SXF2</t>
  </si>
  <si>
    <t>SXF3</t>
  </si>
  <si>
    <t>SXF4</t>
  </si>
  <si>
    <t>SXF5</t>
  </si>
  <si>
    <t>SXF6</t>
  </si>
  <si>
    <t>SXF7</t>
  </si>
  <si>
    <t>SXF8</t>
  </si>
  <si>
    <t>AXF1</t>
  </si>
  <si>
    <t>AXF2</t>
  </si>
  <si>
    <t>AXF3</t>
  </si>
  <si>
    <t>AXF4</t>
  </si>
  <si>
    <t>AXF5</t>
  </si>
  <si>
    <t>AXF6</t>
  </si>
  <si>
    <t>AXF7</t>
  </si>
  <si>
    <t>AXF8</t>
  </si>
  <si>
    <t>CGB - CGF</t>
  </si>
  <si>
    <t>CGB - LGB</t>
  </si>
  <si>
    <t>CGF - CGZ</t>
  </si>
  <si>
    <t>CGF - LGB</t>
  </si>
  <si>
    <t>CGB - CGZ</t>
  </si>
  <si>
    <t>CGZ - LGB</t>
  </si>
  <si>
    <t>CRA - COA</t>
  </si>
  <si>
    <t>SXF - SXM</t>
  </si>
  <si>
    <t>SXA - FXG</t>
  </si>
  <si>
    <t>SXB - FXN</t>
  </si>
  <si>
    <t>SXY - FEG</t>
  </si>
  <si>
    <t>SXM - FIU</t>
  </si>
  <si>
    <t>SXF - FIU</t>
  </si>
  <si>
    <t>SXM - FXT</t>
  </si>
  <si>
    <t>SXF - FXT</t>
  </si>
  <si>
    <t>AXF - SXM</t>
  </si>
  <si>
    <t>AXF - SXF</t>
  </si>
  <si>
    <t>SCF - FZN</t>
  </si>
  <si>
    <t>SCF - FIC</t>
  </si>
  <si>
    <t>SXM - FIC</t>
  </si>
  <si>
    <t>SEG - SXM</t>
  </si>
  <si>
    <t>SEG - SXF</t>
  </si>
  <si>
    <t>AXF - SCF</t>
  </si>
  <si>
    <t>SXM - FZN</t>
  </si>
  <si>
    <t>SXF - FZN</t>
  </si>
  <si>
    <t>SEG - FIU</t>
  </si>
  <si>
    <t>SXF - FIC</t>
  </si>
  <si>
    <t>SEG - FXT</t>
  </si>
  <si>
    <t>SCF - FXT</t>
  </si>
  <si>
    <t>SEG - FZN</t>
  </si>
  <si>
    <t>SCF - FIU</t>
  </si>
  <si>
    <t>SCF - SCG</t>
  </si>
  <si>
    <t>AXF - SEG</t>
  </si>
  <si>
    <t>SEG - FIC</t>
  </si>
  <si>
    <t>SCF - SXM</t>
  </si>
  <si>
    <t>SCF - SXF</t>
  </si>
  <si>
    <t>SCF - SEG</t>
  </si>
  <si>
    <t>SCG - FZN</t>
  </si>
  <si>
    <t>SCG - FIC</t>
  </si>
  <si>
    <t>SCG - SEG</t>
  </si>
  <si>
    <t>SCG - SXM</t>
  </si>
  <si>
    <t>AXF - SCG</t>
  </si>
  <si>
    <t>SCG - FXT</t>
  </si>
  <si>
    <t>SCG - FIU</t>
  </si>
  <si>
    <t>SXA - FAE</t>
  </si>
  <si>
    <t>SXY - FSU</t>
  </si>
  <si>
    <t>SXY - FVE</t>
  </si>
  <si>
    <t>SCG - SXF</t>
  </si>
  <si>
    <t>SXA - FPM</t>
  </si>
  <si>
    <t>SXD - FSU</t>
  </si>
  <si>
    <t>SXG - FRY</t>
  </si>
  <si>
    <t>SXB - FRY</t>
  </si>
  <si>
    <t>SXY - FCQ</t>
  </si>
  <si>
    <t>SXK - FTD</t>
  </si>
  <si>
    <t>SXA - FBA</t>
  </si>
  <si>
    <t>SXK - FRY</t>
  </si>
  <si>
    <t>SXG - FBO</t>
  </si>
  <si>
    <t>SXY - FWP</t>
  </si>
  <si>
    <t>SXG - FTD</t>
  </si>
  <si>
    <t>SXK - FNS</t>
  </si>
  <si>
    <t>SXK - FBO</t>
  </si>
  <si>
    <t>SXB - FTD</t>
  </si>
  <si>
    <t>SXD - FVE</t>
  </si>
  <si>
    <t>SXA - FFV</t>
  </si>
  <si>
    <t>SXD - FCQ</t>
  </si>
  <si>
    <t>SXB - FNS</t>
  </si>
  <si>
    <t>SXG - FNS</t>
  </si>
  <si>
    <t>FVE - FWP</t>
  </si>
  <si>
    <t>SXD - FWP</t>
  </si>
  <si>
    <t>SXH - FSH</t>
  </si>
  <si>
    <t>SXG - FCB</t>
  </si>
  <si>
    <t>SXB - FBO</t>
  </si>
  <si>
    <t>SXT - FBC</t>
  </si>
  <si>
    <t>SEG - SXG</t>
  </si>
  <si>
    <t>AXF - SXB</t>
  </si>
  <si>
    <t>FVE - FSU</t>
  </si>
  <si>
    <t>FCQ - FVE</t>
  </si>
  <si>
    <t>SXM - FXN</t>
  </si>
  <si>
    <t>SXF - FXN</t>
  </si>
  <si>
    <t>SEG - FXN</t>
  </si>
  <si>
    <t>SXM - SXG</t>
  </si>
  <si>
    <t>SXF - SXG</t>
  </si>
  <si>
    <t>AXF - SXG</t>
  </si>
  <si>
    <t>FCQ - FSU</t>
  </si>
  <si>
    <t>SXK - FCB</t>
  </si>
  <si>
    <t>SXM - SXB</t>
  </si>
  <si>
    <t>SXF - SXB</t>
  </si>
  <si>
    <t>SXR - FRW</t>
  </si>
  <si>
    <t>SEG - FZB</t>
  </si>
  <si>
    <t>SEG - SXK</t>
  </si>
  <si>
    <t>SEG - SXB</t>
  </si>
  <si>
    <t>AXF - SXK</t>
  </si>
  <si>
    <t>FCQ - FWP</t>
  </si>
  <si>
    <t>SXW - FMF</t>
  </si>
  <si>
    <t>SXM - FZB</t>
  </si>
  <si>
    <t>SXF - FZB</t>
  </si>
  <si>
    <t>SXM - SXK</t>
  </si>
  <si>
    <t>SXF - SXK</t>
  </si>
  <si>
    <t>SXY - FVM</t>
  </si>
  <si>
    <t>SCF - SXG</t>
  </si>
  <si>
    <t>FRY - FTD</t>
  </si>
  <si>
    <t>SXB - FCB</t>
  </si>
  <si>
    <t>SCF - FXN</t>
  </si>
  <si>
    <t>SCG - SXK</t>
  </si>
  <si>
    <t>SCG - SXG</t>
  </si>
  <si>
    <t>SCG - SXB</t>
  </si>
  <si>
    <t>SCF - SXB</t>
  </si>
  <si>
    <t>FVE - FVM</t>
  </si>
  <si>
    <t>FBO - FNS</t>
  </si>
  <si>
    <t>SXG - FNB</t>
  </si>
  <si>
    <t>SXF - FBO</t>
  </si>
  <si>
    <t>SCG - FZB</t>
  </si>
  <si>
    <t>SCF - SXK</t>
  </si>
  <si>
    <t>FSU - FWP</t>
  </si>
  <si>
    <t>FMO - FSU</t>
  </si>
  <si>
    <t>FBO - FTD</t>
  </si>
  <si>
    <t>SXD - FVM</t>
  </si>
  <si>
    <t>SXM - FTD</t>
  </si>
  <si>
    <t>SEG - FBO</t>
  </si>
  <si>
    <t>SCF - FZB</t>
  </si>
  <si>
    <t>SCG - FXN</t>
  </si>
  <si>
    <t>FNB - FTD</t>
  </si>
  <si>
    <t>FCB - FTD</t>
  </si>
  <si>
    <t>SXF - FTD</t>
  </si>
  <si>
    <t>SCF - FBO</t>
  </si>
  <si>
    <t>SXM - FBO</t>
  </si>
  <si>
    <t>FCQ - FMO</t>
  </si>
  <si>
    <t>FBO - FCB</t>
  </si>
  <si>
    <t>SXW - FLF</t>
  </si>
  <si>
    <t>SXT - FIR</t>
  </si>
  <si>
    <t>SXD - FPP</t>
  </si>
  <si>
    <t>SCG - FBO</t>
  </si>
  <si>
    <t>FCB - FNB</t>
  </si>
  <si>
    <t>SXF - FRY</t>
  </si>
  <si>
    <t>SXK - FNB</t>
  </si>
  <si>
    <t>FSU - FVM</t>
  </si>
  <si>
    <t>FCB - FRY</t>
  </si>
  <si>
    <t>FMO - FWP</t>
  </si>
  <si>
    <t>SXM - FRY</t>
  </si>
  <si>
    <t>SXG - FMF</t>
  </si>
  <si>
    <t>SXB - FMF</t>
  </si>
  <si>
    <t>SXD - FMO</t>
  </si>
  <si>
    <t>FEB - FRP</t>
  </si>
  <si>
    <t>FBO - FRY</t>
  </si>
  <si>
    <t>SCF - FTD</t>
  </si>
  <si>
    <t>SXT - FTC</t>
  </si>
  <si>
    <t>SEG - FRY</t>
  </si>
  <si>
    <t>SXW - FIA</t>
  </si>
  <si>
    <t>SXU - FFS</t>
  </si>
  <si>
    <t>SCF - FCB</t>
  </si>
  <si>
    <t>FOU - FWP</t>
  </si>
  <si>
    <t>FAX - FOU</t>
  </si>
  <si>
    <t>FNS - FTD</t>
  </si>
  <si>
    <t>SXB - FNB</t>
  </si>
  <si>
    <t>SXF - FCB</t>
  </si>
  <si>
    <t>SEG - FCB</t>
  </si>
  <si>
    <t>SEG - FNS</t>
  </si>
  <si>
    <t>AXF - SXR</t>
  </si>
  <si>
    <t>AXF - SXH</t>
  </si>
  <si>
    <t>SCF - FRY</t>
  </si>
  <si>
    <t>SCG - FRY</t>
  </si>
  <si>
    <t>SXW - FPW</t>
  </si>
  <si>
    <t>SXH - FOP</t>
  </si>
  <si>
    <t>SEG - FMF</t>
  </si>
  <si>
    <t>SXG - FGN</t>
  </si>
  <si>
    <t>SXU - FMA</t>
  </si>
  <si>
    <t>FEB - FPP</t>
  </si>
  <si>
    <t>FCQ - FVM</t>
  </si>
  <si>
    <t>FNS - FCB</t>
  </si>
  <si>
    <t>SXM - FMF</t>
  </si>
  <si>
    <t>SXY - FMO</t>
  </si>
  <si>
    <t>SXB - FGN</t>
  </si>
  <si>
    <t>SXU - FUE</t>
  </si>
  <si>
    <t>SCG - FCB</t>
  </si>
  <si>
    <t>SXM - FCB</t>
  </si>
  <si>
    <t>SEG - SXR</t>
  </si>
  <si>
    <t>SCF - FNB</t>
  </si>
  <si>
    <t>SXF - FNB</t>
  </si>
  <si>
    <t>SXF - FMF</t>
  </si>
  <si>
    <t>SCF - FGN</t>
  </si>
  <si>
    <t>SXM - SXR</t>
  </si>
  <si>
    <t>SXF - SXR</t>
  </si>
  <si>
    <t>SXY - FOU</t>
  </si>
  <si>
    <t>SXW - FIF</t>
  </si>
  <si>
    <t>SCF - FTK</t>
  </si>
  <si>
    <t>SCG - FTK</t>
  </si>
  <si>
    <t>SEG - FNB</t>
  </si>
  <si>
    <t>SXD - FKY</t>
  </si>
  <si>
    <t>FMO - FVM</t>
  </si>
  <si>
    <t>FVE - FMO</t>
  </si>
  <si>
    <t>SXM - FNB</t>
  </si>
  <si>
    <t>SCG - FGN</t>
  </si>
  <si>
    <t>SXU - FTL</t>
  </si>
  <si>
    <t>SEG - SXW</t>
  </si>
  <si>
    <t>FVM - FWP</t>
  </si>
  <si>
    <t>FNS - FRY</t>
  </si>
  <si>
    <t>SXF - FTK</t>
  </si>
  <si>
    <t>SCF - FMF</t>
  </si>
  <si>
    <t>FPP - FRP</t>
  </si>
  <si>
    <t>SXM - FTK</t>
  </si>
  <si>
    <t>SEG - FTK</t>
  </si>
  <si>
    <t>SXY - FAX</t>
  </si>
  <si>
    <t>FBO - FNB</t>
  </si>
  <si>
    <t>SEG - SXH</t>
  </si>
  <si>
    <t>SCF - SXH</t>
  </si>
  <si>
    <t>SEG - FSH</t>
  </si>
  <si>
    <t>SXM - SXH</t>
  </si>
  <si>
    <t>SCG - FBA</t>
  </si>
  <si>
    <t>SCF - FNN</t>
  </si>
  <si>
    <t>SXF - SXH</t>
  </si>
  <si>
    <t>SXF - FSH</t>
  </si>
  <si>
    <t>SCF - FBA</t>
  </si>
  <si>
    <t>SXU - FHO</t>
  </si>
  <si>
    <t>SCG - FFV</t>
  </si>
  <si>
    <t>SCG - FXG</t>
  </si>
  <si>
    <t>SCF - FXG</t>
  </si>
  <si>
    <t>SCF - FSH</t>
  </si>
  <si>
    <t>SCF - FFV</t>
  </si>
  <si>
    <t>SEG - FBA</t>
  </si>
  <si>
    <t>SCG - SXA</t>
  </si>
  <si>
    <t>SCG - FPM</t>
  </si>
  <si>
    <t>SCF - FLN</t>
  </si>
  <si>
    <t>SXM - FBA</t>
  </si>
  <si>
    <t>SXF - FBA</t>
  </si>
  <si>
    <t>SCF - SXA</t>
  </si>
  <si>
    <t>AXF - SXA</t>
  </si>
  <si>
    <t>SCF - FPM</t>
  </si>
  <si>
    <t>SXM - FSH</t>
  </si>
  <si>
    <t>SXM - FFV</t>
  </si>
  <si>
    <t>SXF - FFV</t>
  </si>
  <si>
    <t>SEG - FFV</t>
  </si>
  <si>
    <t>SEG - SXA</t>
  </si>
  <si>
    <t>SEG - FPM</t>
  </si>
  <si>
    <t>SXF - FXG</t>
  </si>
  <si>
    <t>SEG - FXG</t>
  </si>
  <si>
    <t>SXM - SXA</t>
  </si>
  <si>
    <t>SXM - FPM</t>
  </si>
  <si>
    <t>SXF - FPM</t>
  </si>
  <si>
    <t>SCF - FOC</t>
  </si>
  <si>
    <t>SCG - FAE</t>
  </si>
  <si>
    <t>SXM - FXG</t>
  </si>
  <si>
    <t>SCF - FAE</t>
  </si>
  <si>
    <t>SXF - SXA</t>
  </si>
  <si>
    <t>SXM - FOC</t>
  </si>
  <si>
    <t>SEG - FAE</t>
  </si>
  <si>
    <t>SXM - FAE</t>
  </si>
  <si>
    <t>SXF - FAE</t>
  </si>
  <si>
    <t>SXF - FOC</t>
  </si>
  <si>
    <t>2 JUILLET 2026</t>
  </si>
  <si>
    <t>Mines Agnico Eagle Limitée</t>
  </si>
  <si>
    <t>Ag Growth International Inc</t>
  </si>
  <si>
    <t>Groupe Aecon Inc.</t>
  </si>
  <si>
    <t>Bombardier Inc. Classe B</t>
  </si>
  <si>
    <t xml:space="preserve">BCE Inc.  </t>
  </si>
  <si>
    <t>BCE Inc.   (Converge)</t>
  </si>
  <si>
    <t>Banque de Montréal</t>
  </si>
  <si>
    <t>Banque de Montréal (Converge)</t>
  </si>
  <si>
    <t>La Banque de Nouvelle-Écosse</t>
  </si>
  <si>
    <t>La Banque de Nouvelle-Écosse (Converge)</t>
  </si>
  <si>
    <t>Cogeco Câble Inc.</t>
  </si>
  <si>
    <t xml:space="preserve">Cameco Corporation </t>
  </si>
  <si>
    <t>Banque Canadienne Impériale de Commerce</t>
  </si>
  <si>
    <t>Banque Canadienne Impériale de Commerce (Converge)</t>
  </si>
  <si>
    <t>Compagnie des chemins de fer nationaux du Canada</t>
  </si>
  <si>
    <t>Chemin de fer Canadien Pacifique Limitée</t>
  </si>
  <si>
    <t>Chemin de fer Canadien Pacifique Limitée (Converge)</t>
  </si>
  <si>
    <t>Société Canadian Tire Limitée Classe A</t>
  </si>
  <si>
    <t>Cenovus Energy Inc (CA) (ajusté)</t>
  </si>
  <si>
    <t>Foran Mining Corporation (CA) (ajusté)</t>
  </si>
  <si>
    <t>Frontera Energy Corp.(CA) (ajusté)</t>
  </si>
  <si>
    <t>Groupe CGI Inc. Classe A</t>
  </si>
  <si>
    <t xml:space="preserve">Les Vêtements de Sport Gildan Inc. </t>
  </si>
  <si>
    <t>Galaxy Digital Inc. (CA) (ajusté)</t>
  </si>
  <si>
    <t>FNB Horizons Indice marijuana sciences de la vie</t>
  </si>
  <si>
    <t>FNB Horizons indice Nasdaq 100</t>
  </si>
  <si>
    <t>Action de FNB Horizons Indice S&amp;P TSX 60</t>
  </si>
  <si>
    <t>iA Société financière Inc.</t>
  </si>
  <si>
    <t>Intact Corporation Financière</t>
  </si>
  <si>
    <t>Société Financière IGM Inc.</t>
  </si>
  <si>
    <t>Compagnie Pétrolière Impériale Ltée</t>
  </si>
  <si>
    <t>Keel Infrastructure Corp (CA) (ajusté)</t>
  </si>
  <si>
    <t>Banque Laurentienne du Canada</t>
  </si>
  <si>
    <t>Labrador Iron Ore Royalty Corporation</t>
  </si>
  <si>
    <t>Lundin Gold Inc. (CA) (ajusté)</t>
  </si>
  <si>
    <t>Lundin Mining Corporation</t>
  </si>
  <si>
    <t>Société Financière Manuvie</t>
  </si>
  <si>
    <t>Maple Leaf Foods Inc (CA) (ajusté)</t>
  </si>
  <si>
    <t>Métro Inc.</t>
  </si>
  <si>
    <t>Banque Nationale du Canada</t>
  </si>
  <si>
    <t>NuVista Energy Ltd. (CA) (ajusté)</t>
  </si>
  <si>
    <t>Parkland Corporation (CA) (ajusté)</t>
  </si>
  <si>
    <t>Power Corporation du Canada</t>
  </si>
  <si>
    <t>Quebecor Inc. Class B</t>
  </si>
  <si>
    <t>Encans Ritchie Bros.</t>
  </si>
  <si>
    <t>Rogers Communications Inc. Classe B</t>
  </si>
  <si>
    <t>RFA Financial Inc. (ajusté)</t>
  </si>
  <si>
    <t xml:space="preserve">Métaux Russel Inc. </t>
  </si>
  <si>
    <t>Banque Royale du Canada</t>
  </si>
  <si>
    <t>Banque Royale du Canada (Converge)</t>
  </si>
  <si>
    <t>Seabridge Gold Inc. (CA) (ajusté)</t>
  </si>
  <si>
    <t xml:space="preserve">Financière Sun Life </t>
  </si>
  <si>
    <t>Sandstorm Gold Ltd. (CA) (ajusté)</t>
  </si>
  <si>
    <t xml:space="preserve">Suncor Energie Inc. </t>
  </si>
  <si>
    <t xml:space="preserve">Options sur l’Indice Composé S&amp;P/TSX Banques (groupe industriel) </t>
  </si>
  <si>
    <t>Options sur indice S&amp;P/TSX 60</t>
  </si>
  <si>
    <t xml:space="preserve">Options sur l’Indice plafonné des services aux collectivités S&amp;P/TSX </t>
  </si>
  <si>
    <t>TELUS International Cda Inc. (CA) (ajusté)</t>
  </si>
  <si>
    <t>Transcontinental Inc, (CA) (ajusté)</t>
  </si>
  <si>
    <t>La Banque Toronto-Dominion</t>
  </si>
  <si>
    <t>La Banque Toronto-Dominion (Converge)</t>
  </si>
  <si>
    <t>Thomson Reuters Corporation</t>
  </si>
  <si>
    <t>Thomson Reuters Corporation (CA) (ajusté)</t>
  </si>
  <si>
    <t>TC Energy Corporation (CA) (ajusté)</t>
  </si>
  <si>
    <t>Options sur le dollar US</t>
  </si>
  <si>
    <t>Whitecap Resources Inc. (CA) (ajusté)</t>
  </si>
  <si>
    <t>George Weston limitée</t>
  </si>
  <si>
    <t>FNB BMO S&amp;P/TSX Capped Composite Index</t>
  </si>
  <si>
    <t>FNB BMO équipondéré banques</t>
  </si>
  <si>
    <t>BMO MSCI US High Quality Index ETF</t>
  </si>
  <si>
    <t>Contrats à terme sur obligations du gouvernement du Canada de dix ans</t>
  </si>
  <si>
    <t>Contrats à terme sur obligations du gouvernement du Canada de cinq ans</t>
  </si>
  <si>
    <t>Contrats à terme sur obligations du gouvernement du Canada de deux ans</t>
  </si>
  <si>
    <t>Contrat à terme d’un mois sur le taux CORRA</t>
  </si>
  <si>
    <t>Contrat à terme de trois mois sur le taux CORRA</t>
  </si>
  <si>
    <t>Contrats à terme sur obligations du gouvernement du Canada de 30 ans</t>
  </si>
  <si>
    <t>Contrats à terme mini sur l'indice composé S&amp;P/TSX</t>
  </si>
  <si>
    <t>Contrats à terme sur l’indice composé S&amp;P/TSX ESG</t>
  </si>
  <si>
    <t>Contrat à terme sur l’indice de dividendes S&amp;P/TSX 60</t>
  </si>
  <si>
    <t xml:space="preserve">Contrats à terme sur l’indice S&amp;P/TSX 60 ESG </t>
  </si>
  <si>
    <t>Contrats à terme sur indice aurifère global S&amp;P/TSX</t>
  </si>
  <si>
    <t>Contrats à terme sur indice plafonné de la finance S&amp;P/TSX</t>
  </si>
  <si>
    <t>Contrats à terme sur l’indice composé de rendement total S&amp;P/TSX du secteur GICS de l’énergie</t>
  </si>
  <si>
    <t>Contrats à terme sur l'indice S&amp;P/TSX 60</t>
  </si>
  <si>
    <t xml:space="preserve">Contrats à terme sur l’indice composé de rendement total S&amp;P/TSX du secteur GICS de la finance </t>
  </si>
  <si>
    <t>Contrats à terme sur indice plafonné des technologies de l'information S&amp;P/TSX</t>
  </si>
  <si>
    <t xml:space="preserve">Contrats à terme sur l’Indice Composé S&amp;P/TSX Banques (groupe industriel)  </t>
  </si>
  <si>
    <t>Contrats à terme mini sur l'indice S&amp;P/TSX 60</t>
  </si>
  <si>
    <t xml:space="preserve">Contrats à terme sur l’indice composé de rendement total S&amp;P/TSX du secteur GICS de l’immobilier </t>
  </si>
  <si>
    <t xml:space="preserve">Contrats à terme sur l’indice composé de rendement total S&amp;P/TSX du secteur GICS des services de télécommunication </t>
  </si>
  <si>
    <t xml:space="preserve">Contrats à terme sur l’Indice plafonné des services aux collectivités S&amp;P/TSX </t>
  </si>
  <si>
    <t xml:space="preserve">Contrats à terme sur l’indice composé de rendement total S&amp;P/TSX du secteur GICS de l’assurance </t>
  </si>
  <si>
    <t>Contrats à terme sur indice plafonné de l'énergie S&amp;P/TSX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</si>
</sst>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 * #,##0.00_)\ _$_ ;_ * \(#,##0.00\)\ _$_ ;_ * &quot;-&quot;??_)\ _$_ ;_ @_ "/>
    <numFmt numFmtId="165" formatCode="_ * #,##0_)\ _$_ ;_ * \(#,##0\)\ _$_ ;_ * &quot;-&quot;??_)\ _$_ ;_ @_ "/>
  </numFmts>
  <fonts count="13" x14ac:knownFonts="1">
    <font>
      <sz val="11"/>
      <color theme="1"/>
      <name val="Calibri"/>
      <family val="2"/>
      <scheme val="minor"/>
    </font>
    <font>
      <b/>
      <sz val="16"/>
      <color indexed="9"/>
      <name val="Arial"/>
      <family val="2"/>
    </font>
    <font>
      <sz val="11"/>
      <name val="Arial"/>
      <family val="2"/>
    </font>
    <font>
      <b/>
      <sz val="11"/>
      <color indexed="9"/>
      <name val="Arial"/>
      <family val="2"/>
    </font>
    <font>
      <sz val="11"/>
      <color indexed="8"/>
      <name val="Arial"/>
      <family val="2"/>
    </font>
    <font>
      <b/>
      <sz val="10"/>
      <color indexed="9"/>
      <name val="Arial"/>
      <family val="2"/>
    </font>
    <font>
      <b/>
      <sz val="11"/>
      <name val="Arial"/>
      <family val="2"/>
    </font>
    <font>
      <b/>
      <sz val="11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0"/>
      <name val="Calibri"/>
      <family val="2"/>
      <scheme val="minor"/>
    </font>
    <font>
      <sz val="10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4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24"/>
      </patternFill>
    </fill>
    <fill>
      <patternFill patternType="solid">
        <fgColor indexed="21"/>
        <bgColor indexed="64"/>
      </patternFill>
    </fill>
    <fill>
      <patternFill patternType="solid">
        <fgColor theme="0" tint="-0.249977111117893"/>
        <bgColor indexed="24"/>
      </patternFill>
    </fill>
    <fill>
      <patternFill patternType="solid">
        <fgColor theme="0" tint="-0.249977111117893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9">
    <xf numFmtId="0" fontId="0" fillId="0" borderId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9" fillId="0" borderId="0"/>
    <xf numFmtId="9" fontId="9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188">
    <xf numFmtId="0" fontId="0" fillId="0" borderId="0" xfId="0"/>
    <xf numFmtId="0" fontId="10" fillId="0" borderId="0" xfId="6" applyFont="1" applyFill="1"/>
    <xf numFmtId="0" fontId="10" fillId="0" borderId="0" xfId="6" applyFont="1"/>
    <xf numFmtId="0" fontId="2" fillId="6" borderId="0" xfId="6" applyFont="1" applyFill="1" applyBorder="1" applyAlignment="1">
      <alignment horizontal="right"/>
    </xf>
    <xf numFmtId="0" fontId="10" fillId="0" borderId="0" xfId="6" applyFont="1" applyFill="1" applyBorder="1"/>
    <xf numFmtId="0" fontId="10" fillId="0" borderId="0" xfId="6" applyFont="1" applyBorder="1"/>
    <xf numFmtId="0" fontId="2" fillId="0" borderId="1" xfId="6" applyFont="1" applyFill="1" applyBorder="1" applyAlignment="1">
      <alignment horizontal="center"/>
    </xf>
    <xf numFmtId="0" fontId="2" fillId="0" borderId="2" xfId="6" applyFont="1" applyFill="1" applyBorder="1" applyAlignment="1">
      <alignment horizontal="center"/>
    </xf>
    <xf numFmtId="0" fontId="2" fillId="0" borderId="3" xfId="6" applyFont="1" applyFill="1" applyBorder="1" applyAlignment="1">
      <alignment horizontal="center"/>
    </xf>
    <xf numFmtId="0" fontId="2" fillId="0" borderId="4" xfId="6" applyFont="1" applyFill="1" applyBorder="1" applyAlignment="1">
      <alignment horizontal="center"/>
    </xf>
    <xf numFmtId="0" fontId="2" fillId="6" borderId="5" xfId="6" applyFont="1" applyFill="1" applyBorder="1" applyAlignment="1">
      <alignment horizontal="center"/>
    </xf>
    <xf numFmtId="49" fontId="2" fillId="6" borderId="0" xfId="6" applyNumberFormat="1" applyFont="1" applyFill="1" applyBorder="1" applyAlignment="1">
      <alignment horizontal="center"/>
    </xf>
    <xf numFmtId="165" fontId="2" fillId="0" borderId="4" xfId="1" applyNumberFormat="1" applyFont="1" applyFill="1" applyBorder="1" applyAlignment="1"/>
    <xf numFmtId="165" fontId="2" fillId="0" borderId="1" xfId="1" applyNumberFormat="1" applyFont="1" applyFill="1" applyBorder="1" applyAlignment="1"/>
    <xf numFmtId="165" fontId="2" fillId="0" borderId="2" xfId="1" applyNumberFormat="1" applyFont="1" applyFill="1" applyBorder="1" applyAlignment="1"/>
    <xf numFmtId="0" fontId="2" fillId="7" borderId="5" xfId="6" applyFont="1" applyFill="1" applyBorder="1" applyAlignment="1">
      <alignment horizontal="center"/>
    </xf>
    <xf numFmtId="2" fontId="2" fillId="7" borderId="0" xfId="6" applyNumberFormat="1" applyFont="1" applyFill="1" applyBorder="1" applyAlignment="1">
      <alignment horizontal="left"/>
    </xf>
    <xf numFmtId="0" fontId="2" fillId="7" borderId="0" xfId="6" applyNumberFormat="1" applyFont="1" applyFill="1" applyBorder="1" applyAlignment="1">
      <alignment horizontal="center"/>
    </xf>
    <xf numFmtId="0" fontId="10" fillId="7" borderId="0" xfId="6" applyFont="1" applyFill="1"/>
    <xf numFmtId="165" fontId="2" fillId="0" borderId="1" xfId="1" applyNumberFormat="1" applyFont="1" applyFill="1" applyBorder="1" applyAlignment="1">
      <alignment wrapText="1"/>
    </xf>
    <xf numFmtId="165" fontId="2" fillId="0" borderId="2" xfId="1" applyNumberFormat="1" applyFont="1" applyFill="1" applyBorder="1" applyAlignment="1">
      <alignment wrapText="1"/>
    </xf>
    <xf numFmtId="0" fontId="2" fillId="0" borderId="0" xfId="6" applyFont="1" applyFill="1" applyBorder="1" applyAlignment="1">
      <alignment horizontal="center"/>
    </xf>
    <xf numFmtId="0" fontId="3" fillId="2" borderId="6" xfId="6" applyFont="1" applyFill="1" applyBorder="1" applyAlignment="1" applyProtection="1">
      <alignment horizontal="center" vertical="center" wrapText="1"/>
      <protection hidden="1"/>
    </xf>
    <xf numFmtId="1" fontId="10" fillId="0" borderId="7" xfId="6" applyNumberFormat="1" applyFont="1" applyFill="1" applyBorder="1" applyAlignment="1">
      <alignment vertical="center"/>
    </xf>
    <xf numFmtId="1" fontId="10" fillId="0" borderId="8" xfId="6" applyNumberFormat="1" applyFont="1" applyFill="1" applyBorder="1" applyAlignment="1">
      <alignment vertical="center"/>
    </xf>
    <xf numFmtId="1" fontId="10" fillId="0" borderId="9" xfId="6" applyNumberFormat="1" applyFont="1" applyFill="1" applyBorder="1" applyAlignment="1">
      <alignment vertical="center"/>
    </xf>
    <xf numFmtId="1" fontId="10" fillId="0" borderId="3" xfId="6" applyNumberFormat="1" applyFont="1" applyFill="1" applyBorder="1" applyAlignment="1">
      <alignment vertical="center"/>
    </xf>
    <xf numFmtId="1" fontId="10" fillId="7" borderId="10" xfId="6" applyNumberFormat="1" applyFont="1" applyFill="1" applyBorder="1" applyAlignment="1">
      <alignment vertical="center"/>
    </xf>
    <xf numFmtId="1" fontId="10" fillId="0" borderId="11" xfId="6" applyNumberFormat="1" applyFont="1" applyFill="1" applyBorder="1" applyAlignment="1">
      <alignment vertical="center"/>
    </xf>
    <xf numFmtId="1" fontId="10" fillId="0" borderId="12" xfId="6" applyNumberFormat="1" applyFont="1" applyFill="1" applyBorder="1" applyAlignment="1">
      <alignment vertical="center"/>
    </xf>
    <xf numFmtId="1" fontId="10" fillId="0" borderId="1" xfId="6" applyNumberFormat="1" applyFont="1" applyFill="1" applyBorder="1" applyAlignment="1">
      <alignment vertical="center"/>
    </xf>
    <xf numFmtId="1" fontId="10" fillId="7" borderId="11" xfId="6" applyNumberFormat="1" applyFont="1" applyFill="1" applyBorder="1" applyAlignment="1">
      <alignment vertical="center"/>
    </xf>
    <xf numFmtId="0" fontId="3" fillId="2" borderId="13" xfId="6" applyFont="1" applyFill="1" applyBorder="1" applyAlignment="1" applyProtection="1">
      <alignment horizontal="center" vertical="center" wrapText="1"/>
      <protection hidden="1"/>
    </xf>
    <xf numFmtId="1" fontId="10" fillId="7" borderId="14" xfId="6" applyNumberFormat="1" applyFont="1" applyFill="1" applyBorder="1" applyAlignment="1">
      <alignment vertical="center"/>
    </xf>
    <xf numFmtId="1" fontId="10" fillId="7" borderId="15" xfId="6" applyNumberFormat="1" applyFont="1" applyFill="1" applyBorder="1" applyAlignment="1">
      <alignment vertical="center"/>
    </xf>
    <xf numFmtId="1" fontId="10" fillId="7" borderId="16" xfId="6" applyNumberFormat="1" applyFont="1" applyFill="1" applyBorder="1" applyAlignment="1">
      <alignment vertical="center"/>
    </xf>
    <xf numFmtId="1" fontId="10" fillId="0" borderId="2" xfId="6" applyNumberFormat="1" applyFont="1" applyFill="1" applyBorder="1" applyAlignment="1">
      <alignment vertical="center"/>
    </xf>
    <xf numFmtId="0" fontId="2" fillId="0" borderId="7" xfId="0" applyFont="1" applyBorder="1" applyAlignment="1">
      <alignment horizontal="center"/>
    </xf>
    <xf numFmtId="2" fontId="2" fillId="0" borderId="9" xfId="0" applyNumberFormat="1" applyFont="1" applyFill="1" applyBorder="1" applyAlignment="1">
      <alignment horizontal="left"/>
    </xf>
    <xf numFmtId="10" fontId="2" fillId="0" borderId="12" xfId="0" applyNumberFormat="1" applyFont="1" applyFill="1" applyBorder="1" applyAlignment="1">
      <alignment horizontal="center"/>
    </xf>
    <xf numFmtId="10" fontId="6" fillId="0" borderId="9" xfId="0" applyNumberFormat="1" applyFont="1" applyFill="1" applyBorder="1" applyAlignment="1">
      <alignment horizontal="center"/>
    </xf>
    <xf numFmtId="0" fontId="0" fillId="0" borderId="9" xfId="0" applyBorder="1"/>
    <xf numFmtId="0" fontId="0" fillId="0" borderId="3" xfId="0" applyBorder="1"/>
    <xf numFmtId="0" fontId="2" fillId="0" borderId="17" xfId="0" applyFont="1" applyBorder="1" applyAlignment="1">
      <alignment horizontal="center"/>
    </xf>
    <xf numFmtId="2" fontId="2" fillId="0" borderId="18" xfId="0" applyNumberFormat="1" applyFont="1" applyFill="1" applyBorder="1" applyAlignment="1">
      <alignment horizontal="left"/>
    </xf>
    <xf numFmtId="10" fontId="6" fillId="0" borderId="18" xfId="0" applyNumberFormat="1" applyFont="1" applyFill="1" applyBorder="1" applyAlignment="1">
      <alignment horizontal="center"/>
    </xf>
    <xf numFmtId="0" fontId="0" fillId="0" borderId="18" xfId="0" applyBorder="1"/>
    <xf numFmtId="0" fontId="0" fillId="0" borderId="4" xfId="0" applyBorder="1"/>
    <xf numFmtId="0" fontId="2" fillId="0" borderId="10" xfId="0" applyFont="1" applyBorder="1" applyAlignment="1">
      <alignment horizontal="center"/>
    </xf>
    <xf numFmtId="2" fontId="2" fillId="0" borderId="12" xfId="0" applyNumberFormat="1" applyFont="1" applyFill="1" applyBorder="1" applyAlignment="1">
      <alignment horizontal="left"/>
    </xf>
    <xf numFmtId="10" fontId="6" fillId="0" borderId="12" xfId="0" applyNumberFormat="1" applyFont="1" applyFill="1" applyBorder="1" applyAlignment="1">
      <alignment horizontal="center"/>
    </xf>
    <xf numFmtId="0" fontId="0" fillId="0" borderId="12" xfId="0" applyBorder="1"/>
    <xf numFmtId="0" fontId="0" fillId="0" borderId="1" xfId="0" applyBorder="1"/>
    <xf numFmtId="0" fontId="2" fillId="0" borderId="12" xfId="0" applyFont="1" applyBorder="1" applyAlignment="1">
      <alignment horizontal="left"/>
    </xf>
    <xf numFmtId="0" fontId="2" fillId="0" borderId="10" xfId="0" applyFont="1" applyFill="1" applyBorder="1" applyAlignment="1">
      <alignment horizontal="center"/>
    </xf>
    <xf numFmtId="0" fontId="0" fillId="0" borderId="12" xfId="0" applyFill="1" applyBorder="1"/>
    <xf numFmtId="0" fontId="0" fillId="0" borderId="1" xfId="0" applyFill="1" applyBorder="1"/>
    <xf numFmtId="0" fontId="2" fillId="0" borderId="12" xfId="0" applyFont="1" applyFill="1" applyBorder="1" applyAlignment="1">
      <alignment horizontal="left"/>
    </xf>
    <xf numFmtId="10" fontId="6" fillId="0" borderId="12" xfId="7" applyNumberFormat="1" applyFont="1" applyFill="1" applyBorder="1" applyAlignment="1">
      <alignment horizontal="center"/>
    </xf>
    <xf numFmtId="0" fontId="4" fillId="0" borderId="12" xfId="0" applyFont="1" applyFill="1" applyBorder="1"/>
    <xf numFmtId="0" fontId="2" fillId="0" borderId="12" xfId="0" applyFont="1" applyFill="1" applyBorder="1"/>
    <xf numFmtId="2" fontId="2" fillId="0" borderId="10" xfId="0" applyNumberFormat="1" applyFont="1" applyFill="1" applyBorder="1" applyAlignment="1">
      <alignment horizontal="center"/>
    </xf>
    <xf numFmtId="10" fontId="7" fillId="0" borderId="12" xfId="0" applyNumberFormat="1" applyFont="1" applyFill="1" applyBorder="1" applyAlignment="1">
      <alignment horizontal="center"/>
    </xf>
    <xf numFmtId="0" fontId="2" fillId="0" borderId="12" xfId="0" applyFont="1" applyBorder="1" applyAlignment="1">
      <alignment horizontal="center"/>
    </xf>
    <xf numFmtId="10" fontId="2" fillId="0" borderId="9" xfId="0" applyNumberFormat="1" applyFont="1" applyFill="1" applyBorder="1" applyAlignment="1">
      <alignment horizontal="center"/>
    </xf>
    <xf numFmtId="0" fontId="2" fillId="0" borderId="10" xfId="3" applyFont="1" applyBorder="1" applyAlignment="1">
      <alignment horizontal="center"/>
    </xf>
    <xf numFmtId="2" fontId="2" fillId="0" borderId="12" xfId="3" applyNumberFormat="1" applyFont="1" applyFill="1" applyBorder="1" applyAlignment="1">
      <alignment horizontal="left"/>
    </xf>
    <xf numFmtId="0" fontId="2" fillId="0" borderId="12" xfId="3" applyNumberFormat="1" applyFont="1" applyFill="1" applyBorder="1" applyAlignment="1">
      <alignment horizontal="center"/>
    </xf>
    <xf numFmtId="0" fontId="6" fillId="0" borderId="12" xfId="3" applyNumberFormat="1" applyFont="1" applyFill="1" applyBorder="1" applyAlignment="1">
      <alignment horizontal="center"/>
    </xf>
    <xf numFmtId="0" fontId="2" fillId="0" borderId="12" xfId="3" applyFont="1" applyBorder="1" applyAlignment="1">
      <alignment horizontal="left"/>
    </xf>
    <xf numFmtId="0" fontId="6" fillId="0" borderId="19" xfId="3" applyNumberFormat="1" applyFont="1" applyFill="1" applyBorder="1" applyAlignment="1">
      <alignment horizontal="center"/>
    </xf>
    <xf numFmtId="0" fontId="2" fillId="0" borderId="20" xfId="3" applyFont="1" applyBorder="1" applyAlignment="1">
      <alignment horizontal="center"/>
    </xf>
    <xf numFmtId="2" fontId="2" fillId="0" borderId="21" xfId="3" applyNumberFormat="1" applyFont="1" applyFill="1" applyBorder="1" applyAlignment="1">
      <alignment horizontal="left"/>
    </xf>
    <xf numFmtId="2" fontId="2" fillId="0" borderId="21" xfId="3" applyNumberFormat="1" applyFont="1" applyFill="1" applyBorder="1" applyAlignment="1">
      <alignment horizontal="center"/>
    </xf>
    <xf numFmtId="2" fontId="6" fillId="0" borderId="22" xfId="3" applyNumberFormat="1" applyFont="1" applyFill="1" applyBorder="1" applyAlignment="1">
      <alignment horizontal="center"/>
    </xf>
    <xf numFmtId="2" fontId="2" fillId="0" borderId="10" xfId="3" applyNumberFormat="1" applyFont="1" applyFill="1" applyBorder="1" applyAlignment="1">
      <alignment horizontal="left"/>
    </xf>
    <xf numFmtId="9" fontId="2" fillId="3" borderId="1" xfId="3" applyNumberFormat="1" applyFont="1" applyFill="1" applyBorder="1" applyAlignment="1">
      <alignment horizontal="center"/>
    </xf>
    <xf numFmtId="9" fontId="6" fillId="3" borderId="1" xfId="3" applyNumberFormat="1" applyFont="1" applyFill="1" applyBorder="1" applyAlignment="1">
      <alignment horizontal="center"/>
    </xf>
    <xf numFmtId="10" fontId="2" fillId="0" borderId="18" xfId="0" applyNumberFormat="1" applyFont="1" applyFill="1" applyBorder="1" applyAlignment="1">
      <alignment horizontal="center"/>
    </xf>
    <xf numFmtId="10" fontId="2" fillId="0" borderId="12" xfId="7" applyNumberFormat="1" applyFont="1" applyFill="1" applyBorder="1" applyAlignment="1">
      <alignment horizontal="center"/>
    </xf>
    <xf numFmtId="0" fontId="4" fillId="0" borderId="12" xfId="0" applyFont="1" applyBorder="1"/>
    <xf numFmtId="0" fontId="2" fillId="0" borderId="12" xfId="0" applyFont="1" applyBorder="1"/>
    <xf numFmtId="0" fontId="8" fillId="0" borderId="0" xfId="3" applyBorder="1"/>
    <xf numFmtId="0" fontId="8" fillId="0" borderId="0" xfId="3"/>
    <xf numFmtId="0" fontId="2" fillId="0" borderId="23" xfId="6" applyFont="1" applyBorder="1" applyAlignment="1">
      <alignment horizontal="center"/>
    </xf>
    <xf numFmtId="0" fontId="2" fillId="0" borderId="6" xfId="6" applyFont="1" applyBorder="1" applyAlignment="1">
      <alignment horizontal="center"/>
    </xf>
    <xf numFmtId="0" fontId="2" fillId="0" borderId="13" xfId="6" applyFont="1" applyBorder="1" applyAlignment="1">
      <alignment horizontal="center"/>
    </xf>
    <xf numFmtId="0" fontId="2" fillId="0" borderId="10" xfId="6" applyFont="1" applyBorder="1" applyAlignment="1">
      <alignment horizontal="center"/>
    </xf>
    <xf numFmtId="0" fontId="2" fillId="0" borderId="14" xfId="6" applyFont="1" applyBorder="1" applyAlignment="1">
      <alignment horizontal="center"/>
    </xf>
    <xf numFmtId="0" fontId="2" fillId="0" borderId="24" xfId="3" applyNumberFormat="1" applyFont="1" applyFill="1" applyBorder="1" applyAlignment="1">
      <alignment horizontal="center"/>
    </xf>
    <xf numFmtId="0" fontId="6" fillId="0" borderId="24" xfId="3" applyNumberFormat="1" applyFont="1" applyFill="1" applyBorder="1" applyAlignment="1">
      <alignment horizontal="center"/>
    </xf>
    <xf numFmtId="0" fontId="2" fillId="4" borderId="25" xfId="6" applyFont="1" applyFill="1" applyBorder="1" applyAlignment="1">
      <alignment horizontal="center" vertical="center"/>
    </xf>
    <xf numFmtId="0" fontId="2" fillId="4" borderId="20" xfId="6" applyFont="1" applyFill="1" applyBorder="1" applyAlignment="1">
      <alignment horizontal="center" vertical="center"/>
    </xf>
    <xf numFmtId="0" fontId="2" fillId="0" borderId="26" xfId="6" applyFont="1" applyFill="1" applyBorder="1" applyAlignment="1">
      <alignment horizontal="center"/>
    </xf>
    <xf numFmtId="0" fontId="2" fillId="0" borderId="51" xfId="6" applyFont="1" applyFill="1" applyBorder="1" applyAlignment="1">
      <alignment horizontal="center"/>
    </xf>
    <xf numFmtId="0" fontId="2" fillId="0" borderId="22" xfId="6" applyFont="1" applyFill="1" applyBorder="1" applyAlignment="1">
      <alignment horizontal="center"/>
    </xf>
    <xf numFmtId="1" fontId="10" fillId="0" borderId="48" xfId="6" applyNumberFormat="1" applyFont="1" applyFill="1" applyBorder="1" applyAlignment="1">
      <alignment vertical="center"/>
    </xf>
    <xf numFmtId="1" fontId="10" fillId="0" borderId="52" xfId="6" applyNumberFormat="1" applyFont="1" applyFill="1" applyBorder="1" applyAlignment="1">
      <alignment vertical="center"/>
    </xf>
    <xf numFmtId="0" fontId="2" fillId="0" borderId="42" xfId="3" applyFont="1" applyFill="1" applyBorder="1" applyAlignment="1">
      <alignment horizontal="center"/>
    </xf>
    <xf numFmtId="0" fontId="2" fillId="0" borderId="12" xfId="3" applyFont="1" applyFill="1" applyBorder="1" applyAlignment="1">
      <alignment horizontal="center"/>
    </xf>
    <xf numFmtId="2" fontId="2" fillId="0" borderId="42" xfId="3" applyNumberFormat="1" applyFont="1" applyFill="1" applyBorder="1" applyAlignment="1">
      <alignment horizontal="left"/>
    </xf>
    <xf numFmtId="0" fontId="2" fillId="0" borderId="19" xfId="3" applyFont="1" applyFill="1" applyBorder="1" applyAlignment="1">
      <alignment horizontal="center"/>
    </xf>
    <xf numFmtId="0" fontId="8" fillId="0" borderId="12" xfId="3" applyBorder="1"/>
    <xf numFmtId="49" fontId="11" fillId="0" borderId="27" xfId="0" applyNumberFormat="1" applyFont="1" applyBorder="1" applyAlignment="1">
      <alignment horizontal="center" wrapText="1"/>
    </xf>
    <xf numFmtId="49" fontId="11" fillId="0" borderId="28" xfId="0" applyNumberFormat="1" applyFont="1" applyBorder="1" applyAlignment="1">
      <alignment horizontal="center" wrapText="1"/>
    </xf>
    <xf numFmtId="49" fontId="11" fillId="0" borderId="29" xfId="0" applyNumberFormat="1" applyFont="1" applyBorder="1" applyAlignment="1">
      <alignment horizontal="center" wrapText="1"/>
    </xf>
    <xf numFmtId="0" fontId="1" fillId="5" borderId="30" xfId="0" applyFont="1" applyFill="1" applyBorder="1" applyAlignment="1" applyProtection="1">
      <alignment horizontal="center" vertical="center" wrapText="1"/>
      <protection hidden="1"/>
    </xf>
    <xf numFmtId="0" fontId="1" fillId="5" borderId="31" xfId="0" applyFont="1" applyFill="1" applyBorder="1" applyAlignment="1" applyProtection="1">
      <alignment horizontal="center" vertical="center" wrapText="1"/>
      <protection hidden="1"/>
    </xf>
    <xf numFmtId="0" fontId="1" fillId="5" borderId="15" xfId="0" applyFont="1" applyFill="1" applyBorder="1" applyAlignment="1" applyProtection="1">
      <alignment horizontal="center" vertical="center" wrapText="1"/>
      <protection hidden="1"/>
    </xf>
    <xf numFmtId="0" fontId="5" fillId="2" borderId="7" xfId="0" applyFont="1" applyFill="1" applyBorder="1" applyAlignment="1" applyProtection="1">
      <alignment horizontal="center" vertical="center" wrapText="1"/>
      <protection hidden="1"/>
    </xf>
    <xf numFmtId="0" fontId="5" fillId="2" borderId="20" xfId="0" applyFont="1" applyFill="1" applyBorder="1" applyAlignment="1" applyProtection="1">
      <alignment horizontal="center" vertical="center" wrapText="1"/>
      <protection hidden="1"/>
    </xf>
    <xf numFmtId="0" fontId="5" fillId="2" borderId="9" xfId="0" applyFont="1" applyFill="1" applyBorder="1" applyAlignment="1" applyProtection="1">
      <alignment horizontal="center" vertical="center" wrapText="1"/>
      <protection hidden="1"/>
    </xf>
    <xf numFmtId="0" fontId="5" fillId="2" borderId="21" xfId="0" applyFont="1" applyFill="1" applyBorder="1" applyAlignment="1" applyProtection="1">
      <alignment horizontal="center" vertical="center" wrapText="1"/>
      <protection hidden="1"/>
    </xf>
    <xf numFmtId="0" fontId="5" fillId="2" borderId="3" xfId="0" applyFont="1" applyFill="1" applyBorder="1" applyAlignment="1" applyProtection="1">
      <alignment horizontal="center" vertical="center" wrapText="1"/>
      <protection hidden="1"/>
    </xf>
    <xf numFmtId="0" fontId="5" fillId="2" borderId="22" xfId="0" applyFont="1" applyFill="1" applyBorder="1" applyAlignment="1" applyProtection="1">
      <alignment horizontal="center" vertical="center" wrapText="1"/>
      <protection hidden="1"/>
    </xf>
    <xf numFmtId="0" fontId="0" fillId="0" borderId="32" xfId="0" applyBorder="1" applyAlignment="1">
      <alignment horizontal="center"/>
    </xf>
    <xf numFmtId="0" fontId="5" fillId="2" borderId="33" xfId="0" applyFont="1" applyFill="1" applyBorder="1" applyAlignment="1" applyProtection="1">
      <alignment horizontal="center" vertical="center" wrapText="1"/>
      <protection hidden="1"/>
    </xf>
    <xf numFmtId="0" fontId="5" fillId="2" borderId="34" xfId="0" applyFont="1" applyFill="1" applyBorder="1" applyAlignment="1" applyProtection="1">
      <alignment horizontal="center" vertical="center" wrapText="1"/>
      <protection hidden="1"/>
    </xf>
    <xf numFmtId="0" fontId="0" fillId="0" borderId="35" xfId="0" applyBorder="1" applyAlignment="1">
      <alignment horizontal="center" wrapText="1"/>
    </xf>
    <xf numFmtId="0" fontId="0" fillId="0" borderId="36" xfId="0" applyBorder="1" applyAlignment="1">
      <alignment horizontal="center" wrapText="1"/>
    </xf>
    <xf numFmtId="0" fontId="5" fillId="2" borderId="17" xfId="0" applyFont="1" applyFill="1" applyBorder="1" applyAlignment="1" applyProtection="1">
      <alignment horizontal="center" vertical="center" wrapText="1"/>
      <protection hidden="1"/>
    </xf>
    <xf numFmtId="0" fontId="5" fillId="2" borderId="14" xfId="0" applyFont="1" applyFill="1" applyBorder="1" applyAlignment="1" applyProtection="1">
      <alignment horizontal="center" vertical="center" wrapText="1"/>
      <protection hidden="1"/>
    </xf>
    <xf numFmtId="0" fontId="5" fillId="2" borderId="18" xfId="0" applyFont="1" applyFill="1" applyBorder="1" applyAlignment="1" applyProtection="1">
      <alignment horizontal="center" vertical="center" wrapText="1"/>
      <protection hidden="1"/>
    </xf>
    <xf numFmtId="0" fontId="5" fillId="2" borderId="16" xfId="0" applyFont="1" applyFill="1" applyBorder="1" applyAlignment="1" applyProtection="1">
      <alignment horizontal="center" vertical="center" wrapText="1"/>
      <protection hidden="1"/>
    </xf>
    <xf numFmtId="0" fontId="5" fillId="2" borderId="37" xfId="0" applyFont="1" applyFill="1" applyBorder="1" applyAlignment="1" applyProtection="1">
      <alignment horizontal="center" vertical="center" wrapText="1"/>
      <protection hidden="1"/>
    </xf>
    <xf numFmtId="0" fontId="5" fillId="2" borderId="30" xfId="0" applyFont="1" applyFill="1" applyBorder="1" applyAlignment="1" applyProtection="1">
      <alignment horizontal="center" vertical="center" wrapText="1"/>
      <protection hidden="1"/>
    </xf>
    <xf numFmtId="0" fontId="5" fillId="2" borderId="4" xfId="0" applyFont="1" applyFill="1" applyBorder="1" applyAlignment="1" applyProtection="1">
      <alignment horizontal="center" vertical="center" wrapText="1"/>
      <protection hidden="1"/>
    </xf>
    <xf numFmtId="0" fontId="5" fillId="2" borderId="2" xfId="0" applyFont="1" applyFill="1" applyBorder="1" applyAlignment="1" applyProtection="1">
      <alignment horizontal="center" vertical="center" wrapText="1"/>
      <protection hidden="1"/>
    </xf>
    <xf numFmtId="0" fontId="3" fillId="2" borderId="26" xfId="6" applyFont="1" applyFill="1" applyBorder="1" applyAlignment="1" applyProtection="1">
      <alignment horizontal="center" vertical="center" wrapText="1"/>
      <protection hidden="1"/>
    </xf>
    <xf numFmtId="0" fontId="3" fillId="2" borderId="39" xfId="6" applyFont="1" applyFill="1" applyBorder="1" applyAlignment="1" applyProtection="1">
      <alignment horizontal="center" vertical="center" wrapText="1"/>
      <protection hidden="1"/>
    </xf>
    <xf numFmtId="0" fontId="1" fillId="5" borderId="23" xfId="6" applyFont="1" applyFill="1" applyBorder="1" applyAlignment="1" applyProtection="1">
      <alignment horizontal="center" vertical="center" wrapText="1"/>
      <protection hidden="1"/>
    </xf>
    <xf numFmtId="0" fontId="1" fillId="5" borderId="0" xfId="6" applyFont="1" applyFill="1" applyBorder="1" applyAlignment="1" applyProtection="1">
      <alignment horizontal="center" vertical="center" wrapText="1"/>
      <protection hidden="1"/>
    </xf>
    <xf numFmtId="0" fontId="3" fillId="2" borderId="7" xfId="6" applyFont="1" applyFill="1" applyBorder="1" applyAlignment="1" applyProtection="1">
      <alignment horizontal="center" vertical="center" wrapText="1"/>
      <protection hidden="1"/>
    </xf>
    <xf numFmtId="0" fontId="3" fillId="2" borderId="10" xfId="6" applyFont="1" applyFill="1" applyBorder="1" applyAlignment="1" applyProtection="1">
      <alignment horizontal="center" vertical="center" wrapText="1"/>
      <protection hidden="1"/>
    </xf>
    <xf numFmtId="0" fontId="3" fillId="2" borderId="27" xfId="6" applyFont="1" applyFill="1" applyBorder="1" applyAlignment="1" applyProtection="1">
      <alignment horizontal="center" vertical="center" wrapText="1"/>
      <protection hidden="1"/>
    </xf>
    <xf numFmtId="0" fontId="3" fillId="2" borderId="38" xfId="6" applyFont="1" applyFill="1" applyBorder="1" applyAlignment="1" applyProtection="1">
      <alignment horizontal="center" vertical="center" wrapText="1"/>
      <protection hidden="1"/>
    </xf>
    <xf numFmtId="0" fontId="9" fillId="0" borderId="39" xfId="6" applyBorder="1" applyAlignment="1">
      <alignment horizontal="center" vertical="center" wrapText="1"/>
    </xf>
    <xf numFmtId="0" fontId="2" fillId="4" borderId="20" xfId="6" applyFont="1" applyFill="1" applyBorder="1" applyAlignment="1">
      <alignment horizontal="center" vertical="center"/>
    </xf>
    <xf numFmtId="0" fontId="2" fillId="4" borderId="41" xfId="6" applyFont="1" applyFill="1" applyBorder="1" applyAlignment="1">
      <alignment horizontal="center" vertical="center"/>
    </xf>
    <xf numFmtId="0" fontId="2" fillId="4" borderId="40" xfId="6" applyFont="1" applyFill="1" applyBorder="1" applyAlignment="1">
      <alignment horizontal="center" vertical="center"/>
    </xf>
    <xf numFmtId="0" fontId="10" fillId="0" borderId="0" xfId="6" applyFont="1" applyBorder="1" applyAlignment="1">
      <alignment horizontal="center" wrapText="1"/>
    </xf>
    <xf numFmtId="0" fontId="3" fillId="2" borderId="25" xfId="6" applyFont="1" applyFill="1" applyBorder="1" applyAlignment="1" applyProtection="1">
      <alignment horizontal="center" vertical="center" wrapText="1"/>
      <protection hidden="1"/>
    </xf>
    <xf numFmtId="0" fontId="3" fillId="2" borderId="17" xfId="6" applyFont="1" applyFill="1" applyBorder="1" applyAlignment="1" applyProtection="1">
      <alignment horizontal="center" vertical="center" wrapText="1"/>
      <protection hidden="1"/>
    </xf>
    <xf numFmtId="0" fontId="3" fillId="2" borderId="4" xfId="6" applyFont="1" applyFill="1" applyBorder="1" applyAlignment="1" applyProtection="1">
      <alignment horizontal="center" vertical="center" wrapText="1"/>
      <protection hidden="1"/>
    </xf>
    <xf numFmtId="0" fontId="3" fillId="2" borderId="3" xfId="6" applyFont="1" applyFill="1" applyBorder="1" applyAlignment="1" applyProtection="1">
      <alignment horizontal="center" vertical="center" wrapText="1"/>
      <protection hidden="1"/>
    </xf>
    <xf numFmtId="0" fontId="9" fillId="0" borderId="1" xfId="6" applyBorder="1" applyAlignment="1">
      <alignment horizontal="center" vertical="center" wrapText="1"/>
    </xf>
    <xf numFmtId="0" fontId="3" fillId="2" borderId="9" xfId="6" applyFont="1" applyFill="1" applyBorder="1" applyAlignment="1" applyProtection="1">
      <alignment horizontal="center" vertical="center" wrapText="1"/>
      <protection hidden="1"/>
    </xf>
    <xf numFmtId="0" fontId="3" fillId="2" borderId="21" xfId="6" applyFont="1" applyFill="1" applyBorder="1" applyAlignment="1" applyProtection="1">
      <alignment horizontal="center" vertical="center" wrapText="1"/>
      <protection hidden="1"/>
    </xf>
    <xf numFmtId="0" fontId="3" fillId="2" borderId="22" xfId="6" applyFont="1" applyFill="1" applyBorder="1" applyAlignment="1" applyProtection="1">
      <alignment horizontal="center" vertical="center" wrapText="1"/>
      <protection hidden="1"/>
    </xf>
    <xf numFmtId="0" fontId="2" fillId="4" borderId="25" xfId="6" applyFont="1" applyFill="1" applyBorder="1" applyAlignment="1">
      <alignment horizontal="center" vertical="center"/>
    </xf>
    <xf numFmtId="0" fontId="3" fillId="2" borderId="33" xfId="6" applyFont="1" applyFill="1" applyBorder="1" applyAlignment="1" applyProtection="1">
      <alignment horizontal="center" vertical="center" wrapText="1"/>
      <protection hidden="1"/>
    </xf>
    <xf numFmtId="0" fontId="3" fillId="2" borderId="34" xfId="6" applyFont="1" applyFill="1" applyBorder="1" applyAlignment="1" applyProtection="1">
      <alignment horizontal="center" vertical="center" wrapText="1"/>
      <protection hidden="1"/>
    </xf>
    <xf numFmtId="0" fontId="1" fillId="5" borderId="30" xfId="3" applyFont="1" applyFill="1" applyBorder="1" applyAlignment="1" applyProtection="1">
      <alignment horizontal="center" vertical="center" wrapText="1"/>
      <protection hidden="1"/>
    </xf>
    <xf numFmtId="0" fontId="1" fillId="5" borderId="31" xfId="3" applyFont="1" applyFill="1" applyBorder="1" applyAlignment="1" applyProtection="1">
      <alignment horizontal="center" vertical="center" wrapText="1"/>
      <protection hidden="1"/>
    </xf>
    <xf numFmtId="0" fontId="1" fillId="5" borderId="15" xfId="3" applyFont="1" applyFill="1" applyBorder="1" applyAlignment="1" applyProtection="1">
      <alignment horizontal="center" vertical="center" wrapText="1"/>
      <protection hidden="1"/>
    </xf>
    <xf numFmtId="0" fontId="5" fillId="2" borderId="17" xfId="3" applyFont="1" applyFill="1" applyBorder="1" applyAlignment="1" applyProtection="1">
      <alignment horizontal="center" vertical="center" wrapText="1"/>
      <protection hidden="1"/>
    </xf>
    <xf numFmtId="0" fontId="5" fillId="2" borderId="14" xfId="3" applyFont="1" applyFill="1" applyBorder="1" applyAlignment="1" applyProtection="1">
      <alignment horizontal="center" vertical="center" wrapText="1"/>
      <protection hidden="1"/>
    </xf>
    <xf numFmtId="0" fontId="5" fillId="2" borderId="18" xfId="3" applyFont="1" applyFill="1" applyBorder="1" applyAlignment="1" applyProtection="1">
      <alignment horizontal="center" vertical="center" wrapText="1"/>
      <protection hidden="1"/>
    </xf>
    <xf numFmtId="0" fontId="5" fillId="2" borderId="16" xfId="3" applyFont="1" applyFill="1" applyBorder="1" applyAlignment="1" applyProtection="1">
      <alignment horizontal="center" vertical="center" wrapText="1"/>
      <protection hidden="1"/>
    </xf>
    <xf numFmtId="0" fontId="8" fillId="0" borderId="19" xfId="3" applyBorder="1" applyAlignment="1">
      <alignment horizontal="left" wrapText="1"/>
    </xf>
    <xf numFmtId="0" fontId="8" fillId="0" borderId="42" xfId="3" applyBorder="1" applyAlignment="1">
      <alignment horizontal="left" wrapText="1"/>
    </xf>
    <xf numFmtId="0" fontId="8" fillId="0" borderId="11" xfId="3" applyBorder="1" applyAlignment="1">
      <alignment horizontal="left" wrapText="1"/>
    </xf>
    <xf numFmtId="0" fontId="1" fillId="5" borderId="43" xfId="3" applyFont="1" applyFill="1" applyBorder="1" applyAlignment="1" applyProtection="1">
      <alignment horizontal="center" vertical="center" wrapText="1"/>
      <protection hidden="1"/>
    </xf>
    <xf numFmtId="0" fontId="1" fillId="5" borderId="44" xfId="3" applyFont="1" applyFill="1" applyBorder="1" applyAlignment="1" applyProtection="1">
      <alignment horizontal="center" vertical="center" wrapText="1"/>
      <protection hidden="1"/>
    </xf>
    <xf numFmtId="0" fontId="1" fillId="5" borderId="45" xfId="3" applyFont="1" applyFill="1" applyBorder="1" applyAlignment="1" applyProtection="1">
      <alignment horizontal="center" vertical="center" wrapText="1"/>
      <protection hidden="1"/>
    </xf>
    <xf numFmtId="0" fontId="1" fillId="5" borderId="5" xfId="3" applyFont="1" applyFill="1" applyBorder="1" applyAlignment="1" applyProtection="1">
      <alignment horizontal="center" vertical="center" wrapText="1"/>
      <protection hidden="1"/>
    </xf>
    <xf numFmtId="0" fontId="1" fillId="5" borderId="0" xfId="3" applyFont="1" applyFill="1" applyBorder="1" applyAlignment="1" applyProtection="1">
      <alignment horizontal="center" vertical="center" wrapText="1"/>
      <protection hidden="1"/>
    </xf>
    <xf numFmtId="0" fontId="5" fillId="2" borderId="25" xfId="3" applyFont="1" applyFill="1" applyBorder="1" applyAlignment="1" applyProtection="1">
      <alignment horizontal="center" vertical="center" wrapText="1"/>
      <protection hidden="1"/>
    </xf>
    <xf numFmtId="0" fontId="5" fillId="2" borderId="26" xfId="3" applyFont="1" applyFill="1" applyBorder="1" applyAlignment="1" applyProtection="1">
      <alignment horizontal="center" vertical="center" wrapText="1"/>
      <protection hidden="1"/>
    </xf>
    <xf numFmtId="0" fontId="5" fillId="2" borderId="4" xfId="3" applyFont="1" applyFill="1" applyBorder="1" applyAlignment="1" applyProtection="1">
      <alignment horizontal="center" vertical="center" wrapText="1"/>
      <protection hidden="1"/>
    </xf>
    <xf numFmtId="0" fontId="5" fillId="2" borderId="33" xfId="3" applyFont="1" applyFill="1" applyBorder="1" applyAlignment="1" applyProtection="1">
      <alignment horizontal="center" vertical="center" wrapText="1"/>
      <protection hidden="1"/>
    </xf>
    <xf numFmtId="0" fontId="8" fillId="0" borderId="23" xfId="3" applyBorder="1" applyAlignment="1">
      <alignment horizontal="center" wrapText="1"/>
    </xf>
    <xf numFmtId="0" fontId="8" fillId="0" borderId="0" xfId="3" applyBorder="1" applyAlignment="1">
      <alignment horizontal="center" wrapText="1"/>
    </xf>
    <xf numFmtId="49" fontId="12" fillId="0" borderId="12" xfId="3" applyNumberFormat="1" applyFont="1" applyBorder="1" applyAlignment="1">
      <alignment horizontal="center" wrapText="1"/>
    </xf>
    <xf numFmtId="0" fontId="1" fillId="5" borderId="12" xfId="3" applyFont="1" applyFill="1" applyBorder="1" applyAlignment="1" applyProtection="1">
      <alignment horizontal="center" vertical="center" wrapText="1"/>
      <protection hidden="1"/>
    </xf>
    <xf numFmtId="0" fontId="5" fillId="2" borderId="12" xfId="0" applyFont="1" applyFill="1" applyBorder="1" applyAlignment="1" applyProtection="1">
      <alignment horizontal="center" vertical="center" wrapText="1"/>
      <protection hidden="1"/>
    </xf>
    <xf numFmtId="0" fontId="5" fillId="2" borderId="46" xfId="0" applyFont="1" applyFill="1" applyBorder="1" applyAlignment="1" applyProtection="1">
      <alignment horizontal="center" vertical="center" wrapText="1"/>
      <protection hidden="1"/>
    </xf>
    <xf numFmtId="0" fontId="5" fillId="2" borderId="47" xfId="0" applyFont="1" applyFill="1" applyBorder="1" applyAlignment="1" applyProtection="1">
      <alignment horizontal="center" vertical="center" wrapText="1"/>
      <protection hidden="1"/>
    </xf>
    <xf numFmtId="0" fontId="8" fillId="0" borderId="27" xfId="3" applyBorder="1" applyAlignment="1">
      <alignment horizontal="left" wrapText="1"/>
    </xf>
    <xf numFmtId="0" fontId="8" fillId="0" borderId="28" xfId="3" applyBorder="1" applyAlignment="1">
      <alignment horizontal="left" wrapText="1"/>
    </xf>
    <xf numFmtId="0" fontId="8" fillId="0" borderId="29" xfId="3" applyBorder="1" applyAlignment="1">
      <alignment horizontal="left" wrapText="1"/>
    </xf>
    <xf numFmtId="0" fontId="1" fillId="5" borderId="38" xfId="3" applyFont="1" applyFill="1" applyBorder="1" applyAlignment="1" applyProtection="1">
      <alignment horizontal="center" vertical="center" wrapText="1"/>
      <protection hidden="1"/>
    </xf>
    <xf numFmtId="0" fontId="1" fillId="5" borderId="53" xfId="3" applyFont="1" applyFill="1" applyBorder="1" applyAlignment="1" applyProtection="1">
      <alignment horizontal="center" vertical="center" wrapText="1"/>
      <protection hidden="1"/>
    </xf>
    <xf numFmtId="0" fontId="5" fillId="2" borderId="46" xfId="3" applyFont="1" applyFill="1" applyBorder="1" applyAlignment="1" applyProtection="1">
      <alignment horizontal="center" vertical="center" wrapText="1"/>
      <protection hidden="1"/>
    </xf>
    <xf numFmtId="0" fontId="5" fillId="2" borderId="50" xfId="3" applyFont="1" applyFill="1" applyBorder="1" applyAlignment="1" applyProtection="1">
      <alignment horizontal="center" vertical="center" wrapText="1"/>
      <protection hidden="1"/>
    </xf>
    <xf numFmtId="0" fontId="8" fillId="0" borderId="5" xfId="3" applyBorder="1" applyAlignment="1">
      <alignment horizontal="center" wrapText="1"/>
    </xf>
    <xf numFmtId="0" fontId="5" fillId="2" borderId="48" xfId="3" applyFont="1" applyFill="1" applyBorder="1" applyAlignment="1" applyProtection="1">
      <alignment horizontal="center" vertical="center" wrapText="1"/>
      <protection hidden="1"/>
    </xf>
    <xf numFmtId="0" fontId="5" fillId="2" borderId="49" xfId="3" applyFont="1" applyFill="1" applyBorder="1" applyAlignment="1" applyProtection="1">
      <alignment horizontal="center" vertical="center" wrapText="1"/>
      <protection hidden="1"/>
    </xf>
  </cellXfs>
  <cellStyles count="9">
    <cellStyle name="Milliers 5" xfId="1"/>
    <cellStyle name="Milliers 5 2" xfId="2"/>
    <cellStyle name="Normal" xfId="0" builtinId="0"/>
    <cellStyle name="Normal 2" xfId="3"/>
    <cellStyle name="Normal 3" xfId="4"/>
    <cellStyle name="Normal 3 2" xfId="5"/>
    <cellStyle name="Normal 4" xfId="6"/>
    <cellStyle name="Percent" xfId="7" builtinId="5"/>
    <cellStyle name="Pourcentage 15" xfId="8"/>
  </cellStyles>
  <dxfs count="18"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3228975</xdr:colOff>
      <xdr:row>0</xdr:row>
      <xdr:rowOff>0</xdr:rowOff>
    </xdr:from>
    <xdr:to>
      <xdr:col>2</xdr:col>
      <xdr:colOff>1133475</xdr:colOff>
      <xdr:row>1</xdr:row>
      <xdr:rowOff>9525</xdr:rowOff>
    </xdr:to>
    <xdr:pic>
      <xdr:nvPicPr>
        <xdr:cNvPr id="1026" name="Image 1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1965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2971800</xdr:colOff>
      <xdr:row>0</xdr:row>
      <xdr:rowOff>0</xdr:rowOff>
    </xdr:from>
    <xdr:to>
      <xdr:col>2</xdr:col>
      <xdr:colOff>866775</xdr:colOff>
      <xdr:row>1</xdr:row>
      <xdr:rowOff>9525</xdr:rowOff>
    </xdr:to>
    <xdr:pic>
      <xdr:nvPicPr>
        <xdr:cNvPr id="2050" name="Image 2">
          <a:extLst>
            <a:ext uri="{FF2B5EF4-FFF2-40B4-BE49-F238E27FC236}">
              <a16:creationId xmlns:a16="http://schemas.microsoft.com/office/drawing/2014/main" id="{00000000-0008-0000-0100-000002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5285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2533650</xdr:colOff>
      <xdr:row>0</xdr:row>
      <xdr:rowOff>0</xdr:rowOff>
    </xdr:from>
    <xdr:to>
      <xdr:col>2</xdr:col>
      <xdr:colOff>1552575</xdr:colOff>
      <xdr:row>1</xdr:row>
      <xdr:rowOff>9525</xdr:rowOff>
    </xdr:to>
    <xdr:pic>
      <xdr:nvPicPr>
        <xdr:cNvPr id="3074" name="Image 2">
          <a:extLst>
            <a:ext uri="{FF2B5EF4-FFF2-40B4-BE49-F238E27FC236}">
              <a16:creationId xmlns:a16="http://schemas.microsoft.com/office/drawing/2014/main" id="{00000000-0008-0000-0200-000002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090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276225</xdr:colOff>
      <xdr:row>0</xdr:row>
      <xdr:rowOff>0</xdr:rowOff>
    </xdr:from>
    <xdr:to>
      <xdr:col>2</xdr:col>
      <xdr:colOff>2200275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276225</xdr:colOff>
      <xdr:row>0</xdr:row>
      <xdr:rowOff>0</xdr:rowOff>
    </xdr:from>
    <xdr:to>
      <xdr:col>2</xdr:col>
      <xdr:colOff>2200275</xdr:colOff>
      <xdr:row>1</xdr:row>
      <xdr:rowOff>9525</xdr:rowOff>
    </xdr:to>
    <xdr:pic>
      <xdr:nvPicPr>
        <xdr:cNvPr id="5122" name="Image 2">
          <a:extLst>
            <a:ext uri="{FF2B5EF4-FFF2-40B4-BE49-F238E27FC236}">
              <a16:creationId xmlns:a16="http://schemas.microsoft.com/office/drawing/2014/main" id="{00000000-0008-0000-0400-0000021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6146" name="Image 2">
          <a:extLst>
            <a:ext uri="{FF2B5EF4-FFF2-40B4-BE49-F238E27FC236}">
              <a16:creationId xmlns:a16="http://schemas.microsoft.com/office/drawing/2014/main" id="{00000000-0008-0000-0500-0000021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7170" name="Image 2">
          <a:extLst>
            <a:ext uri="{FF2B5EF4-FFF2-40B4-BE49-F238E27FC236}">
              <a16:creationId xmlns:a16="http://schemas.microsoft.com/office/drawing/2014/main" id="{00000000-0008-0000-0600-0000021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3848100</xdr:colOff>
      <xdr:row>0</xdr:row>
      <xdr:rowOff>0</xdr:rowOff>
    </xdr:from>
    <xdr:to>
      <xdr:col>2</xdr:col>
      <xdr:colOff>1085850</xdr:colOff>
      <xdr:row>1</xdr:row>
      <xdr:rowOff>9525</xdr:rowOff>
    </xdr:to>
    <xdr:pic>
      <xdr:nvPicPr>
        <xdr:cNvPr id="8194" name="Image 2">
          <a:extLst>
            <a:ext uri="{FF2B5EF4-FFF2-40B4-BE49-F238E27FC236}">
              <a16:creationId xmlns:a16="http://schemas.microsoft.com/office/drawing/2014/main" id="{00000000-0008-0000-0800-0000022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59531</xdr:colOff>
      <xdr:row>0</xdr:row>
      <xdr:rowOff>0</xdr:rowOff>
    </xdr:from>
    <xdr:to>
      <xdr:col>3</xdr:col>
      <xdr:colOff>495300</xdr:colOff>
      <xdr:row>1</xdr:row>
      <xdr:rowOff>9525</xdr:rowOff>
    </xdr:to>
    <xdr:pic>
      <xdr:nvPicPr>
        <xdr:cNvPr id="2" name="Image 3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31331" y="0"/>
          <a:ext cx="1921669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3152775</xdr:colOff>
      <xdr:row>0</xdr:row>
      <xdr:rowOff>57150</xdr:rowOff>
    </xdr:from>
    <xdr:to>
      <xdr:col>2</xdr:col>
      <xdr:colOff>638175</xdr:colOff>
      <xdr:row>1</xdr:row>
      <xdr:rowOff>0</xdr:rowOff>
    </xdr:to>
    <xdr:pic>
      <xdr:nvPicPr>
        <xdr:cNvPr id="10242" name="Image 1">
          <a:extLst>
            <a:ext uri="{FF2B5EF4-FFF2-40B4-BE49-F238E27FC236}">
              <a16:creationId xmlns:a16="http://schemas.microsoft.com/office/drawing/2014/main" id="{00000000-0008-0000-0A00-0000022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43450" y="57150"/>
          <a:ext cx="247650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3381375</xdr:colOff>
      <xdr:row>0</xdr:row>
      <xdr:rowOff>57150</xdr:rowOff>
    </xdr:from>
    <xdr:to>
      <xdr:col>2</xdr:col>
      <xdr:colOff>857250</xdr:colOff>
      <xdr:row>1</xdr:row>
      <xdr:rowOff>0</xdr:rowOff>
    </xdr:to>
    <xdr:pic>
      <xdr:nvPicPr>
        <xdr:cNvPr id="11266" name="Image 2">
          <a:extLst>
            <a:ext uri="{FF2B5EF4-FFF2-40B4-BE49-F238E27FC236}">
              <a16:creationId xmlns:a16="http://schemas.microsoft.com/office/drawing/2014/main" id="{00000000-0008-0000-0B00-0000022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0" y="5715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1790700</xdr:colOff>
      <xdr:row>0</xdr:row>
      <xdr:rowOff>38100</xdr:rowOff>
    </xdr:from>
    <xdr:to>
      <xdr:col>2</xdr:col>
      <xdr:colOff>1590675</xdr:colOff>
      <xdr:row>0</xdr:row>
      <xdr:rowOff>742950</xdr:rowOff>
    </xdr:to>
    <xdr:pic>
      <xdr:nvPicPr>
        <xdr:cNvPr id="12290" name="Image 2">
          <a:extLst>
            <a:ext uri="{FF2B5EF4-FFF2-40B4-BE49-F238E27FC236}">
              <a16:creationId xmlns:a16="http://schemas.microsoft.com/office/drawing/2014/main" id="{00000000-0008-0000-0C00-000002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3810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</xdr:colOff>
      <xdr:row>0</xdr:row>
      <xdr:rowOff>0</xdr:rowOff>
    </xdr:from>
    <xdr:to>
      <xdr:col>3</xdr:col>
      <xdr:colOff>85725</xdr:colOff>
      <xdr:row>0</xdr:row>
      <xdr:rowOff>704850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3025" y="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</xdr:colOff>
      <xdr:row>0</xdr:row>
      <xdr:rowOff>0</xdr:rowOff>
    </xdr:from>
    <xdr:to>
      <xdr:col>3</xdr:col>
      <xdr:colOff>85725</xdr:colOff>
      <xdr:row>0</xdr:row>
      <xdr:rowOff>704850</xdr:rowOff>
    </xdr:to>
    <xdr:pic>
      <xdr:nvPicPr>
        <xdr:cNvPr id="14338" name="Image 2">
          <a:extLst>
            <a:ext uri="{FF2B5EF4-FFF2-40B4-BE49-F238E27FC236}">
              <a16:creationId xmlns:a16="http://schemas.microsoft.com/office/drawing/2014/main" id="{00000000-0008-0000-0E00-0000023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3025" y="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5362" name="Image 2">
          <a:extLst>
            <a:ext uri="{FF2B5EF4-FFF2-40B4-BE49-F238E27FC236}">
              <a16:creationId xmlns:a16="http://schemas.microsoft.com/office/drawing/2014/main" id="{00000000-0008-0000-0F00-0000023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6387" name="Image 2">
          <a:extLst>
            <a:ext uri="{FF2B5EF4-FFF2-40B4-BE49-F238E27FC236}">
              <a16:creationId xmlns:a16="http://schemas.microsoft.com/office/drawing/2014/main" id="{00000000-0008-0000-1000-0000034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6388" name="Image 2">
          <a:extLst>
            <a:ext uri="{FF2B5EF4-FFF2-40B4-BE49-F238E27FC236}">
              <a16:creationId xmlns:a16="http://schemas.microsoft.com/office/drawing/2014/main" id="{00000000-0008-0000-1000-0000044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3219450</xdr:colOff>
      <xdr:row>0</xdr:row>
      <xdr:rowOff>38100</xdr:rowOff>
    </xdr:from>
    <xdr:to>
      <xdr:col>2</xdr:col>
      <xdr:colOff>561975</xdr:colOff>
      <xdr:row>0</xdr:row>
      <xdr:rowOff>733425</xdr:rowOff>
    </xdr:to>
    <xdr:pic>
      <xdr:nvPicPr>
        <xdr:cNvPr id="17410" name="Image 2">
          <a:extLst>
            <a:ext uri="{FF2B5EF4-FFF2-40B4-BE49-F238E27FC236}">
              <a16:creationId xmlns:a16="http://schemas.microsoft.com/office/drawing/2014/main" id="{00000000-0008-0000-1200-0000024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8100"/>
          <a:ext cx="24574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221456</xdr:colOff>
      <xdr:row>0</xdr:row>
      <xdr:rowOff>35719</xdr:rowOff>
    </xdr:from>
    <xdr:to>
      <xdr:col>3</xdr:col>
      <xdr:colOff>1109661</xdr:colOff>
      <xdr:row>0</xdr:row>
      <xdr:rowOff>740569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3281" y="35719"/>
          <a:ext cx="232648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0"/>
  <sheetViews>
    <sheetView view="pageBreakPreview" topLeftCell="A343" zoomScaleNormal="60" zoomScaleSheetLayoutView="100" workbookViewId="0">
      <selection activeCell="B365" sqref="B365"/>
    </sheetView>
  </sheetViews>
  <sheetFormatPr defaultColWidth="11.42578125" defaultRowHeight="15" x14ac:dyDescent="0.25"/>
  <cols>
    <col min="1" max="1" width="23.85546875" bestFit="1" customWidth="1"/>
    <col min="2" max="2" width="60.28515625" bestFit="1" customWidth="1"/>
    <col min="3" max="3" width="28.85546875" customWidth="1"/>
    <col min="4" max="4" width="34.85546875" customWidth="1"/>
    <col min="5" max="5" width="15.85546875" customWidth="1"/>
    <col min="6" max="6" width="14.85546875" customWidth="1"/>
  </cols>
  <sheetData>
    <row r="1" spans="1:6" ht="60" customHeight="1" x14ac:dyDescent="0.25">
      <c r="A1" s="103" t="s">
        <v>41</v>
      </c>
      <c r="B1" s="104"/>
      <c r="C1" s="104"/>
      <c r="D1" s="104"/>
      <c r="E1" s="104"/>
      <c r="F1" s="105"/>
    </row>
    <row r="2" spans="1:6" ht="50.1" customHeight="1" thickBot="1" x14ac:dyDescent="0.3">
      <c r="A2" s="106" t="str">
        <f>"MARGIN INTERVALS EFFECTIVE ON "&amp;A1</f>
        <v>MARGIN INTERVALS EFFECTIVE ON JULY 2, 2026</v>
      </c>
      <c r="B2" s="107"/>
      <c r="C2" s="107"/>
      <c r="D2" s="107"/>
      <c r="E2" s="107"/>
      <c r="F2" s="108"/>
    </row>
    <row r="3" spans="1:6" ht="12.75" customHeight="1" x14ac:dyDescent="0.25">
      <c r="A3" s="109" t="s">
        <v>11</v>
      </c>
      <c r="B3" s="111" t="s">
        <v>12</v>
      </c>
      <c r="C3" s="111" t="s">
        <v>13</v>
      </c>
      <c r="D3" s="111" t="s">
        <v>14</v>
      </c>
      <c r="E3" s="111" t="s">
        <v>15</v>
      </c>
      <c r="F3" s="113" t="s">
        <v>16</v>
      </c>
    </row>
    <row r="4" spans="1:6" ht="18.75" customHeight="1" thickBot="1" x14ac:dyDescent="0.3">
      <c r="A4" s="110"/>
      <c r="B4" s="112"/>
      <c r="C4" s="112"/>
      <c r="D4" s="112"/>
      <c r="E4" s="112"/>
      <c r="F4" s="114"/>
    </row>
    <row r="5" spans="1:6" x14ac:dyDescent="0.25">
      <c r="A5" s="37" t="s">
        <v>42</v>
      </c>
      <c r="B5" s="38" t="s">
        <v>43</v>
      </c>
      <c r="C5" s="39">
        <v>8.5733716538373639E-2</v>
      </c>
      <c r="D5" s="40">
        <v>8.5506752269163919E-2</v>
      </c>
      <c r="E5" s="41">
        <v>0</v>
      </c>
      <c r="F5" s="42">
        <v>0</v>
      </c>
    </row>
    <row r="6" spans="1:6" x14ac:dyDescent="0.25">
      <c r="A6" s="43" t="s">
        <v>44</v>
      </c>
      <c r="B6" s="44" t="s">
        <v>45</v>
      </c>
      <c r="C6" s="39">
        <v>0.17468322568320144</v>
      </c>
      <c r="D6" s="45">
        <v>0.17448463233776923</v>
      </c>
      <c r="E6" s="46">
        <v>0</v>
      </c>
      <c r="F6" s="47">
        <v>0</v>
      </c>
    </row>
    <row r="7" spans="1:6" x14ac:dyDescent="0.25">
      <c r="A7" s="48" t="s">
        <v>46</v>
      </c>
      <c r="B7" s="49" t="s">
        <v>47</v>
      </c>
      <c r="C7" s="39">
        <v>0.12570429191268692</v>
      </c>
      <c r="D7" s="50">
        <v>0.12569008800845982</v>
      </c>
      <c r="E7" s="51">
        <v>0</v>
      </c>
      <c r="F7" s="52">
        <v>0</v>
      </c>
    </row>
    <row r="8" spans="1:6" x14ac:dyDescent="0.25">
      <c r="A8" s="48" t="s">
        <v>48</v>
      </c>
      <c r="B8" s="49" t="s">
        <v>49</v>
      </c>
      <c r="C8" s="39">
        <v>0.15698366844914163</v>
      </c>
      <c r="D8" s="50">
        <v>0.15653160216224166</v>
      </c>
      <c r="E8" s="51">
        <v>0</v>
      </c>
      <c r="F8" s="52">
        <v>0</v>
      </c>
    </row>
    <row r="9" spans="1:6" x14ac:dyDescent="0.25">
      <c r="A9" s="48" t="s">
        <v>50</v>
      </c>
      <c r="B9" s="49" t="s">
        <v>51</v>
      </c>
      <c r="C9" s="39">
        <v>0.1518979056557436</v>
      </c>
      <c r="D9" s="50">
        <v>0.15157032562768186</v>
      </c>
      <c r="E9" s="51">
        <v>0</v>
      </c>
      <c r="F9" s="52">
        <v>0</v>
      </c>
    </row>
    <row r="10" spans="1:6" x14ac:dyDescent="0.25">
      <c r="A10" s="48" t="s">
        <v>52</v>
      </c>
      <c r="B10" s="49" t="s">
        <v>53</v>
      </c>
      <c r="C10" s="39">
        <v>0.25476057177549549</v>
      </c>
      <c r="D10" s="50">
        <v>0.25470967853229343</v>
      </c>
      <c r="E10" s="51">
        <v>0</v>
      </c>
      <c r="F10" s="52">
        <v>0</v>
      </c>
    </row>
    <row r="11" spans="1:6" x14ac:dyDescent="0.25">
      <c r="A11" s="48" t="s">
        <v>54</v>
      </c>
      <c r="B11" s="49" t="s">
        <v>55</v>
      </c>
      <c r="C11" s="39">
        <v>6.0754843528544204E-2</v>
      </c>
      <c r="D11" s="50">
        <v>6.0636259616655044E-2</v>
      </c>
      <c r="E11" s="51">
        <v>0</v>
      </c>
      <c r="F11" s="52">
        <v>0</v>
      </c>
    </row>
    <row r="12" spans="1:6" x14ac:dyDescent="0.25">
      <c r="A12" s="48" t="s">
        <v>56</v>
      </c>
      <c r="B12" s="49" t="s">
        <v>57</v>
      </c>
      <c r="C12" s="39">
        <v>0.14950957184659469</v>
      </c>
      <c r="D12" s="50">
        <v>0.14931705106338505</v>
      </c>
      <c r="E12" s="51">
        <v>0</v>
      </c>
      <c r="F12" s="52">
        <v>0</v>
      </c>
    </row>
    <row r="13" spans="1:6" ht="14.25" customHeight="1" x14ac:dyDescent="0.25">
      <c r="A13" s="48" t="s">
        <v>58</v>
      </c>
      <c r="B13" s="49" t="s">
        <v>59</v>
      </c>
      <c r="C13" s="39">
        <v>9.2311987073481455E-2</v>
      </c>
      <c r="D13" s="50">
        <v>9.2133634935291892E-2</v>
      </c>
      <c r="E13" s="51">
        <v>0</v>
      </c>
      <c r="F13" s="52">
        <v>0</v>
      </c>
    </row>
    <row r="14" spans="1:6" x14ac:dyDescent="0.25">
      <c r="A14" s="48" t="s">
        <v>60</v>
      </c>
      <c r="B14" s="49" t="s">
        <v>61</v>
      </c>
      <c r="C14" s="39">
        <v>0.1597834143399354</v>
      </c>
      <c r="D14" s="50">
        <v>0.15956783181490769</v>
      </c>
      <c r="E14" s="51">
        <v>0</v>
      </c>
      <c r="F14" s="52">
        <v>0</v>
      </c>
    </row>
    <row r="15" spans="1:6" x14ac:dyDescent="0.25">
      <c r="A15" s="48" t="s">
        <v>62</v>
      </c>
      <c r="B15" s="49" t="s">
        <v>63</v>
      </c>
      <c r="C15" s="39">
        <v>0.17996260182724499</v>
      </c>
      <c r="D15" s="50">
        <v>0.17926610039659729</v>
      </c>
      <c r="E15" s="51">
        <v>0</v>
      </c>
      <c r="F15" s="52">
        <v>0</v>
      </c>
    </row>
    <row r="16" spans="1:6" x14ac:dyDescent="0.25">
      <c r="A16" s="48" t="s">
        <v>64</v>
      </c>
      <c r="B16" s="49" t="s">
        <v>65</v>
      </c>
      <c r="C16" s="39">
        <v>0.21999114147842386</v>
      </c>
      <c r="D16" s="50">
        <v>0.21923438358864428</v>
      </c>
      <c r="E16" s="51">
        <v>0</v>
      </c>
      <c r="F16" s="52">
        <v>0</v>
      </c>
    </row>
    <row r="17" spans="1:6" x14ac:dyDescent="0.25">
      <c r="A17" s="48" t="s">
        <v>66</v>
      </c>
      <c r="B17" s="49" t="s">
        <v>67</v>
      </c>
      <c r="C17" s="39">
        <v>0.11536351344252511</v>
      </c>
      <c r="D17" s="50">
        <v>0.11514586805061996</v>
      </c>
      <c r="E17" s="51">
        <v>0</v>
      </c>
      <c r="F17" s="52">
        <v>0</v>
      </c>
    </row>
    <row r="18" spans="1:6" x14ac:dyDescent="0.25">
      <c r="A18" s="48" t="s">
        <v>68</v>
      </c>
      <c r="B18" s="53" t="s">
        <v>69</v>
      </c>
      <c r="C18" s="39">
        <v>0.19747513231129088</v>
      </c>
      <c r="D18" s="50">
        <v>0.19691944841645134</v>
      </c>
      <c r="E18" s="51">
        <v>0</v>
      </c>
      <c r="F18" s="52">
        <v>0</v>
      </c>
    </row>
    <row r="19" spans="1:6" x14ac:dyDescent="0.25">
      <c r="A19" s="48" t="s">
        <v>70</v>
      </c>
      <c r="B19" s="53" t="s">
        <v>71</v>
      </c>
      <c r="C19" s="39">
        <v>5.7751272644629606E-2</v>
      </c>
      <c r="D19" s="50">
        <v>5.8260490344545973E-2</v>
      </c>
      <c r="E19" s="51">
        <v>0</v>
      </c>
      <c r="F19" s="52">
        <v>0</v>
      </c>
    </row>
    <row r="20" spans="1:6" x14ac:dyDescent="0.25">
      <c r="A20" s="48" t="s">
        <v>72</v>
      </c>
      <c r="B20" s="49" t="s">
        <v>73</v>
      </c>
      <c r="C20" s="39">
        <v>0.12420113262536474</v>
      </c>
      <c r="D20" s="50">
        <v>0.12389574837985667</v>
      </c>
      <c r="E20" s="51">
        <v>0</v>
      </c>
      <c r="F20" s="52">
        <v>0</v>
      </c>
    </row>
    <row r="21" spans="1:6" x14ac:dyDescent="0.25">
      <c r="A21" s="48" t="s">
        <v>74</v>
      </c>
      <c r="B21" s="49" t="s">
        <v>75</v>
      </c>
      <c r="C21" s="39">
        <v>6.757767358045165E-2</v>
      </c>
      <c r="D21" s="50">
        <v>6.7565064580356271E-2</v>
      </c>
      <c r="E21" s="51">
        <v>0</v>
      </c>
      <c r="F21" s="52">
        <v>0</v>
      </c>
    </row>
    <row r="22" spans="1:6" x14ac:dyDescent="0.25">
      <c r="A22" s="48" t="s">
        <v>76</v>
      </c>
      <c r="B22" s="49" t="s">
        <v>77</v>
      </c>
      <c r="C22" s="39">
        <v>0.1438029259778798</v>
      </c>
      <c r="D22" s="50">
        <v>0.14422239695150824</v>
      </c>
      <c r="E22" s="51">
        <v>0</v>
      </c>
      <c r="F22" s="52">
        <v>0</v>
      </c>
    </row>
    <row r="23" spans="1:6" x14ac:dyDescent="0.25">
      <c r="A23" s="48" t="s">
        <v>78</v>
      </c>
      <c r="B23" s="49" t="s">
        <v>79</v>
      </c>
      <c r="C23" s="39">
        <v>0.20601624331172824</v>
      </c>
      <c r="D23" s="50">
        <v>0.2055678699920987</v>
      </c>
      <c r="E23" s="51">
        <v>0</v>
      </c>
      <c r="F23" s="52">
        <v>0</v>
      </c>
    </row>
    <row r="24" spans="1:6" x14ac:dyDescent="0.25">
      <c r="A24" s="48" t="s">
        <v>80</v>
      </c>
      <c r="B24" s="49" t="s">
        <v>81</v>
      </c>
      <c r="C24" s="39">
        <v>0.11220715693907257</v>
      </c>
      <c r="D24" s="50">
        <v>0.11322473500910982</v>
      </c>
      <c r="E24" s="51">
        <v>0</v>
      </c>
      <c r="F24" s="52">
        <v>0</v>
      </c>
    </row>
    <row r="25" spans="1:6" x14ac:dyDescent="0.25">
      <c r="A25" s="48" t="s">
        <v>82</v>
      </c>
      <c r="B25" s="49" t="s">
        <v>83</v>
      </c>
      <c r="C25" s="39">
        <v>0.12477819681219754</v>
      </c>
      <c r="D25" s="50">
        <v>0.12436137526502232</v>
      </c>
      <c r="E25" s="51">
        <v>0</v>
      </c>
      <c r="F25" s="52">
        <v>0</v>
      </c>
    </row>
    <row r="26" spans="1:6" x14ac:dyDescent="0.25">
      <c r="A26" s="48" t="s">
        <v>84</v>
      </c>
      <c r="B26" s="49" t="s">
        <v>85</v>
      </c>
      <c r="C26" s="39">
        <v>0.10429062896042726</v>
      </c>
      <c r="D26" s="50">
        <v>0.10411791337142524</v>
      </c>
      <c r="E26" s="51">
        <v>0</v>
      </c>
      <c r="F26" s="52">
        <v>0</v>
      </c>
    </row>
    <row r="27" spans="1:6" x14ac:dyDescent="0.25">
      <c r="A27" s="54" t="s">
        <v>86</v>
      </c>
      <c r="B27" s="49" t="s">
        <v>87</v>
      </c>
      <c r="C27" s="39">
        <v>0.13077517141368028</v>
      </c>
      <c r="D27" s="50">
        <v>0.13048865269179794</v>
      </c>
      <c r="E27" s="55">
        <v>0</v>
      </c>
      <c r="F27" s="56">
        <v>0</v>
      </c>
    </row>
    <row r="28" spans="1:6" x14ac:dyDescent="0.25">
      <c r="A28" s="54" t="s">
        <v>88</v>
      </c>
      <c r="B28" s="49" t="s">
        <v>89</v>
      </c>
      <c r="C28" s="39">
        <v>0.18406474897831385</v>
      </c>
      <c r="D28" s="50">
        <v>0.1835218972820466</v>
      </c>
      <c r="E28" s="55">
        <v>0</v>
      </c>
      <c r="F28" s="56">
        <v>0</v>
      </c>
    </row>
    <row r="29" spans="1:6" x14ac:dyDescent="0.25">
      <c r="A29" s="54" t="s">
        <v>90</v>
      </c>
      <c r="B29" s="49" t="s">
        <v>91</v>
      </c>
      <c r="C29" s="39">
        <v>0.23204086229925888</v>
      </c>
      <c r="D29" s="50">
        <v>0.23143134392614254</v>
      </c>
      <c r="E29" s="55">
        <v>0</v>
      </c>
      <c r="F29" s="56">
        <v>0</v>
      </c>
    </row>
    <row r="30" spans="1:6" x14ac:dyDescent="0.25">
      <c r="A30" s="54" t="s">
        <v>92</v>
      </c>
      <c r="B30" s="49" t="s">
        <v>93</v>
      </c>
      <c r="C30" s="39">
        <v>0.11872290782183054</v>
      </c>
      <c r="D30" s="50">
        <v>0.11832259800903919</v>
      </c>
      <c r="E30" s="55">
        <v>0</v>
      </c>
      <c r="F30" s="56">
        <v>0</v>
      </c>
    </row>
    <row r="31" spans="1:6" x14ac:dyDescent="0.25">
      <c r="A31" s="54" t="s">
        <v>94</v>
      </c>
      <c r="B31" s="57" t="s">
        <v>95</v>
      </c>
      <c r="C31" s="39">
        <v>0.21107033099696815</v>
      </c>
      <c r="D31" s="50">
        <v>0.210767874225054</v>
      </c>
      <c r="E31" s="55">
        <v>0</v>
      </c>
      <c r="F31" s="56">
        <v>0</v>
      </c>
    </row>
    <row r="32" spans="1:6" x14ac:dyDescent="0.25">
      <c r="A32" s="54" t="s">
        <v>96</v>
      </c>
      <c r="B32" s="49" t="s">
        <v>97</v>
      </c>
      <c r="C32" s="39">
        <v>8.4033522385518339E-2</v>
      </c>
      <c r="D32" s="50">
        <v>8.4098007972135777E-2</v>
      </c>
      <c r="E32" s="55">
        <v>0</v>
      </c>
      <c r="F32" s="56">
        <v>0</v>
      </c>
    </row>
    <row r="33" spans="1:6" x14ac:dyDescent="0.25">
      <c r="A33" s="54" t="s">
        <v>98</v>
      </c>
      <c r="B33" s="49" t="s">
        <v>99</v>
      </c>
      <c r="C33" s="39">
        <v>0.18427720325672797</v>
      </c>
      <c r="D33" s="50">
        <v>0.18384226473597523</v>
      </c>
      <c r="E33" s="55">
        <v>0</v>
      </c>
      <c r="F33" s="56">
        <v>0</v>
      </c>
    </row>
    <row r="34" spans="1:6" x14ac:dyDescent="0.25">
      <c r="A34" s="54" t="s">
        <v>100</v>
      </c>
      <c r="B34" s="49" t="s">
        <v>101</v>
      </c>
      <c r="C34" s="39">
        <v>0.11340597910409481</v>
      </c>
      <c r="D34" s="50">
        <v>0.1142130829489135</v>
      </c>
      <c r="E34" s="55">
        <v>0</v>
      </c>
      <c r="F34" s="56">
        <v>0</v>
      </c>
    </row>
    <row r="35" spans="1:6" x14ac:dyDescent="0.25">
      <c r="A35" s="54" t="s">
        <v>102</v>
      </c>
      <c r="B35" s="57" t="s">
        <v>103</v>
      </c>
      <c r="C35" s="39">
        <v>0.15917449526311195</v>
      </c>
      <c r="D35" s="50">
        <v>0.15887356094262173</v>
      </c>
      <c r="E35" s="55">
        <v>0</v>
      </c>
      <c r="F35" s="56">
        <v>0</v>
      </c>
    </row>
    <row r="36" spans="1:6" x14ac:dyDescent="0.25">
      <c r="A36" s="54" t="s">
        <v>104</v>
      </c>
      <c r="B36" s="49" t="s">
        <v>105</v>
      </c>
      <c r="C36" s="39">
        <v>0.11765506535851604</v>
      </c>
      <c r="D36" s="50">
        <v>0.11775658840190349</v>
      </c>
      <c r="E36" s="55">
        <v>0</v>
      </c>
      <c r="F36" s="56">
        <v>0</v>
      </c>
    </row>
    <row r="37" spans="1:6" x14ac:dyDescent="0.25">
      <c r="A37" s="54" t="s">
        <v>106</v>
      </c>
      <c r="B37" s="49" t="s">
        <v>107</v>
      </c>
      <c r="C37" s="39">
        <v>0.12238449101265651</v>
      </c>
      <c r="D37" s="50">
        <v>0.12220521817536215</v>
      </c>
      <c r="E37" s="55">
        <v>0</v>
      </c>
      <c r="F37" s="56">
        <v>0</v>
      </c>
    </row>
    <row r="38" spans="1:6" x14ac:dyDescent="0.25">
      <c r="A38" s="54" t="s">
        <v>108</v>
      </c>
      <c r="B38" s="49" t="s">
        <v>109</v>
      </c>
      <c r="C38" s="39">
        <v>0.29265808539888405</v>
      </c>
      <c r="D38" s="50">
        <v>0.29276921363014863</v>
      </c>
      <c r="E38" s="55">
        <v>0</v>
      </c>
      <c r="F38" s="56">
        <v>0</v>
      </c>
    </row>
    <row r="39" spans="1:6" x14ac:dyDescent="0.25">
      <c r="A39" s="54" t="s">
        <v>110</v>
      </c>
      <c r="B39" s="49" t="s">
        <v>111</v>
      </c>
      <c r="C39" s="39">
        <v>0.11060919700641862</v>
      </c>
      <c r="D39" s="50">
        <v>0.11042477810210038</v>
      </c>
      <c r="E39" s="55">
        <v>0</v>
      </c>
      <c r="F39" s="56">
        <v>0</v>
      </c>
    </row>
    <row r="40" spans="1:6" x14ac:dyDescent="0.25">
      <c r="A40" s="54" t="s">
        <v>112</v>
      </c>
      <c r="B40" s="49" t="s">
        <v>113</v>
      </c>
      <c r="C40" s="39">
        <v>0.18363093263549451</v>
      </c>
      <c r="D40" s="50">
        <v>0.18666622564287938</v>
      </c>
      <c r="E40" s="55">
        <v>0</v>
      </c>
      <c r="F40" s="56">
        <v>0</v>
      </c>
    </row>
    <row r="41" spans="1:6" x14ac:dyDescent="0.25">
      <c r="A41" s="54" t="s">
        <v>114</v>
      </c>
      <c r="B41" s="49" t="s">
        <v>115</v>
      </c>
      <c r="C41" s="39">
        <v>0.15863339015651259</v>
      </c>
      <c r="D41" s="50">
        <v>0.15859644919904275</v>
      </c>
      <c r="E41" s="55">
        <v>0</v>
      </c>
      <c r="F41" s="56">
        <v>0</v>
      </c>
    </row>
    <row r="42" spans="1:6" x14ac:dyDescent="0.25">
      <c r="A42" s="54" t="s">
        <v>116</v>
      </c>
      <c r="B42" s="49" t="s">
        <v>117</v>
      </c>
      <c r="C42" s="39">
        <v>6.6693665940585872E-2</v>
      </c>
      <c r="D42" s="50">
        <v>6.7628343039703803E-2</v>
      </c>
      <c r="E42" s="55">
        <v>0</v>
      </c>
      <c r="F42" s="56">
        <v>0</v>
      </c>
    </row>
    <row r="43" spans="1:6" x14ac:dyDescent="0.25">
      <c r="A43" s="54" t="s">
        <v>116</v>
      </c>
      <c r="B43" s="49" t="s">
        <v>118</v>
      </c>
      <c r="C43" s="39">
        <v>0.10545194493932371</v>
      </c>
      <c r="D43" s="50">
        <v>0.10692979919432953</v>
      </c>
      <c r="E43" s="55">
        <v>1</v>
      </c>
      <c r="F43" s="56">
        <v>0</v>
      </c>
    </row>
    <row r="44" spans="1:6" x14ac:dyDescent="0.25">
      <c r="A44" s="54" t="s">
        <v>119</v>
      </c>
      <c r="B44" s="49" t="s">
        <v>120</v>
      </c>
      <c r="C44" s="39">
        <v>0.1166207135834465</v>
      </c>
      <c r="D44" s="50">
        <v>0.11638900281966499</v>
      </c>
      <c r="E44" s="55">
        <v>0</v>
      </c>
      <c r="F44" s="56">
        <v>0</v>
      </c>
    </row>
    <row r="45" spans="1:6" x14ac:dyDescent="0.25">
      <c r="A45" s="54" t="s">
        <v>121</v>
      </c>
      <c r="B45" s="49" t="s">
        <v>122</v>
      </c>
      <c r="C45" s="39">
        <v>6.9097346290212691E-2</v>
      </c>
      <c r="D45" s="50">
        <v>6.9088247204321412E-2</v>
      </c>
      <c r="E45" s="55">
        <v>0</v>
      </c>
      <c r="F45" s="56">
        <v>0</v>
      </c>
    </row>
    <row r="46" spans="1:6" x14ac:dyDescent="0.25">
      <c r="A46" s="54" t="s">
        <v>123</v>
      </c>
      <c r="B46" s="49" t="s">
        <v>124</v>
      </c>
      <c r="C46" s="39">
        <v>7.6220206133157636E-2</v>
      </c>
      <c r="D46" s="50">
        <v>7.6010686065282024E-2</v>
      </c>
      <c r="E46" s="55">
        <v>0</v>
      </c>
      <c r="F46" s="56">
        <v>0</v>
      </c>
    </row>
    <row r="47" spans="1:6" x14ac:dyDescent="0.25">
      <c r="A47" s="54" t="s">
        <v>125</v>
      </c>
      <c r="B47" s="49" t="s">
        <v>126</v>
      </c>
      <c r="C47" s="39">
        <v>0.11483931934593816</v>
      </c>
      <c r="D47" s="50">
        <v>0.11456070139542521</v>
      </c>
      <c r="E47" s="55">
        <v>0</v>
      </c>
      <c r="F47" s="56">
        <v>0</v>
      </c>
    </row>
    <row r="48" spans="1:6" x14ac:dyDescent="0.25">
      <c r="A48" s="54" t="s">
        <v>127</v>
      </c>
      <c r="B48" s="49" t="s">
        <v>128</v>
      </c>
      <c r="C48" s="39">
        <v>0.16225970628736608</v>
      </c>
      <c r="D48" s="50">
        <v>0.16222929100599501</v>
      </c>
      <c r="E48" s="55">
        <v>0</v>
      </c>
      <c r="F48" s="56">
        <v>0</v>
      </c>
    </row>
    <row r="49" spans="1:6" x14ac:dyDescent="0.25">
      <c r="A49" s="54" t="s">
        <v>129</v>
      </c>
      <c r="B49" s="57" t="s">
        <v>130</v>
      </c>
      <c r="C49" s="39">
        <v>7.3399646876597918E-2</v>
      </c>
      <c r="D49" s="50">
        <v>7.3213307361242985E-2</v>
      </c>
      <c r="E49" s="55">
        <v>0</v>
      </c>
      <c r="F49" s="56">
        <v>0</v>
      </c>
    </row>
    <row r="50" spans="1:6" x14ac:dyDescent="0.25">
      <c r="A50" s="54" t="s">
        <v>131</v>
      </c>
      <c r="B50" s="57" t="s">
        <v>132</v>
      </c>
      <c r="C50" s="39">
        <v>0.13431283663569021</v>
      </c>
      <c r="D50" s="50">
        <v>0.13400702684362006</v>
      </c>
      <c r="E50" s="55">
        <v>0</v>
      </c>
      <c r="F50" s="56">
        <v>0</v>
      </c>
    </row>
    <row r="51" spans="1:6" x14ac:dyDescent="0.25">
      <c r="A51" s="54" t="s">
        <v>133</v>
      </c>
      <c r="B51" s="57" t="s">
        <v>134</v>
      </c>
      <c r="C51" s="39">
        <v>0.24478409232383025</v>
      </c>
      <c r="D51" s="50">
        <v>0.24394225598656788</v>
      </c>
      <c r="E51" s="55">
        <v>0</v>
      </c>
      <c r="F51" s="56">
        <v>0</v>
      </c>
    </row>
    <row r="52" spans="1:6" x14ac:dyDescent="0.25">
      <c r="A52" s="54" t="s">
        <v>135</v>
      </c>
      <c r="B52" s="49" t="s">
        <v>136</v>
      </c>
      <c r="C52" s="39">
        <v>9.8936471761621861E-2</v>
      </c>
      <c r="D52" s="50">
        <v>9.8652852716122133E-2</v>
      </c>
      <c r="E52" s="55">
        <v>0</v>
      </c>
      <c r="F52" s="56">
        <v>0</v>
      </c>
    </row>
    <row r="53" spans="1:6" x14ac:dyDescent="0.25">
      <c r="A53" s="54" t="s">
        <v>137</v>
      </c>
      <c r="B53" s="49" t="s">
        <v>138</v>
      </c>
      <c r="C53" s="39">
        <v>7.4395925726736492E-2</v>
      </c>
      <c r="D53" s="50">
        <v>7.4253087526912412E-2</v>
      </c>
      <c r="E53" s="55">
        <v>0</v>
      </c>
      <c r="F53" s="56">
        <v>0</v>
      </c>
    </row>
    <row r="54" spans="1:6" x14ac:dyDescent="0.25">
      <c r="A54" s="54" t="s">
        <v>137</v>
      </c>
      <c r="B54" s="49" t="s">
        <v>139</v>
      </c>
      <c r="C54" s="39">
        <v>0.11763028696660241</v>
      </c>
      <c r="D54" s="50">
        <v>0.11740443994244124</v>
      </c>
      <c r="E54" s="55">
        <v>1</v>
      </c>
      <c r="F54" s="56">
        <v>0</v>
      </c>
    </row>
    <row r="55" spans="1:6" x14ac:dyDescent="0.25">
      <c r="A55" s="54" t="s">
        <v>140</v>
      </c>
      <c r="B55" s="49" t="s">
        <v>141</v>
      </c>
      <c r="C55" s="39">
        <v>9.3587358003132282E-2</v>
      </c>
      <c r="D55" s="50">
        <v>9.3548599923000256E-2</v>
      </c>
      <c r="E55" s="55">
        <v>0</v>
      </c>
      <c r="F55" s="56">
        <v>0</v>
      </c>
    </row>
    <row r="56" spans="1:6" x14ac:dyDescent="0.25">
      <c r="A56" s="54" t="s">
        <v>142</v>
      </c>
      <c r="B56" s="49" t="s">
        <v>143</v>
      </c>
      <c r="C56" s="39">
        <v>6.5731827208236421E-2</v>
      </c>
      <c r="D56" s="50">
        <v>6.558259769910102E-2</v>
      </c>
      <c r="E56" s="55">
        <v>0</v>
      </c>
      <c r="F56" s="56">
        <v>0</v>
      </c>
    </row>
    <row r="57" spans="1:6" x14ac:dyDescent="0.25">
      <c r="A57" s="54" t="s">
        <v>142</v>
      </c>
      <c r="B57" s="49" t="s">
        <v>144</v>
      </c>
      <c r="C57" s="39">
        <v>0.10393114437132704</v>
      </c>
      <c r="D57" s="50">
        <v>0.10369519179983865</v>
      </c>
      <c r="E57" s="55">
        <v>1</v>
      </c>
      <c r="F57" s="56">
        <v>0</v>
      </c>
    </row>
    <row r="58" spans="1:6" x14ac:dyDescent="0.25">
      <c r="A58" s="54" t="s">
        <v>145</v>
      </c>
      <c r="B58" s="49" t="s">
        <v>146</v>
      </c>
      <c r="C58" s="39">
        <v>5.8597989829441761E-2</v>
      </c>
      <c r="D58" s="50">
        <v>5.8471721155264431E-2</v>
      </c>
      <c r="E58" s="55">
        <v>0</v>
      </c>
      <c r="F58" s="56">
        <v>0</v>
      </c>
    </row>
    <row r="59" spans="1:6" x14ac:dyDescent="0.25">
      <c r="A59" s="54" t="s">
        <v>147</v>
      </c>
      <c r="B59" s="49" t="s">
        <v>148</v>
      </c>
      <c r="C59" s="39">
        <v>0.20744431292256471</v>
      </c>
      <c r="D59" s="50">
        <v>0.20696194575573007</v>
      </c>
      <c r="E59" s="55">
        <v>0</v>
      </c>
      <c r="F59" s="56">
        <v>0</v>
      </c>
    </row>
    <row r="60" spans="1:6" x14ac:dyDescent="0.25">
      <c r="A60" s="54" t="s">
        <v>149</v>
      </c>
      <c r="B60" s="49" t="s">
        <v>150</v>
      </c>
      <c r="C60" s="39">
        <v>0.21075858872873388</v>
      </c>
      <c r="D60" s="50">
        <v>0.21032776406243087</v>
      </c>
      <c r="E60" s="55">
        <v>0</v>
      </c>
      <c r="F60" s="56">
        <v>0</v>
      </c>
    </row>
    <row r="61" spans="1:6" x14ac:dyDescent="0.25">
      <c r="A61" s="54" t="s">
        <v>151</v>
      </c>
      <c r="B61" s="49" t="s">
        <v>152</v>
      </c>
      <c r="C61" s="39">
        <v>0.20837835784685019</v>
      </c>
      <c r="D61" s="58">
        <v>0.20795350594050876</v>
      </c>
      <c r="E61" s="55">
        <v>0</v>
      </c>
      <c r="F61" s="56">
        <v>0</v>
      </c>
    </row>
    <row r="62" spans="1:6" x14ac:dyDescent="0.25">
      <c r="A62" s="54" t="s">
        <v>153</v>
      </c>
      <c r="B62" s="49" t="s">
        <v>154</v>
      </c>
      <c r="C62" s="39">
        <v>0.17002551480228625</v>
      </c>
      <c r="D62" s="58">
        <v>0.16995602702973367</v>
      </c>
      <c r="E62" s="55">
        <v>0</v>
      </c>
      <c r="F62" s="56">
        <v>0</v>
      </c>
    </row>
    <row r="63" spans="1:6" x14ac:dyDescent="0.25">
      <c r="A63" s="54" t="s">
        <v>155</v>
      </c>
      <c r="B63" s="49" t="s">
        <v>156</v>
      </c>
      <c r="C63" s="39">
        <v>0.19455398201265317</v>
      </c>
      <c r="D63" s="58">
        <v>0.19481683128909294</v>
      </c>
      <c r="E63" s="55">
        <v>0</v>
      </c>
      <c r="F63" s="56">
        <v>0</v>
      </c>
    </row>
    <row r="64" spans="1:6" x14ac:dyDescent="0.25">
      <c r="A64" s="54" t="s">
        <v>157</v>
      </c>
      <c r="B64" s="49" t="s">
        <v>158</v>
      </c>
      <c r="C64" s="39">
        <v>0.12473845113949646</v>
      </c>
      <c r="D64" s="58">
        <v>0.12476483775991706</v>
      </c>
      <c r="E64" s="55">
        <v>0</v>
      </c>
      <c r="F64" s="56">
        <v>0</v>
      </c>
    </row>
    <row r="65" spans="1:6" x14ac:dyDescent="0.25">
      <c r="A65" s="54" t="s">
        <v>159</v>
      </c>
      <c r="B65" s="49" t="s">
        <v>160</v>
      </c>
      <c r="C65" s="39">
        <v>0.10427174864209679</v>
      </c>
      <c r="D65" s="58">
        <v>0.10399975845892964</v>
      </c>
      <c r="E65" s="55">
        <v>0</v>
      </c>
      <c r="F65" s="56">
        <v>0</v>
      </c>
    </row>
    <row r="66" spans="1:6" x14ac:dyDescent="0.25">
      <c r="A66" s="54" t="s">
        <v>161</v>
      </c>
      <c r="B66" s="49" t="s">
        <v>162</v>
      </c>
      <c r="C66" s="39">
        <v>6.4019218619347243E-2</v>
      </c>
      <c r="D66" s="58">
        <v>6.3973944421654091E-2</v>
      </c>
      <c r="E66" s="55">
        <v>0</v>
      </c>
      <c r="F66" s="56">
        <v>0</v>
      </c>
    </row>
    <row r="67" spans="1:6" x14ac:dyDescent="0.25">
      <c r="A67" s="54" t="s">
        <v>163</v>
      </c>
      <c r="B67" s="57" t="s">
        <v>164</v>
      </c>
      <c r="C67" s="39">
        <v>0.11180908815676407</v>
      </c>
      <c r="D67" s="50">
        <v>0.11153737861567228</v>
      </c>
      <c r="E67" s="55">
        <v>0</v>
      </c>
      <c r="F67" s="56">
        <v>0</v>
      </c>
    </row>
    <row r="68" spans="1:6" x14ac:dyDescent="0.25">
      <c r="A68" s="54" t="s">
        <v>165</v>
      </c>
      <c r="B68" s="49" t="s">
        <v>166</v>
      </c>
      <c r="C68" s="39">
        <v>7.0041773735099983E-2</v>
      </c>
      <c r="D68" s="50">
        <v>6.9788915337907848E-2</v>
      </c>
      <c r="E68" s="55">
        <v>0</v>
      </c>
      <c r="F68" s="56">
        <v>0</v>
      </c>
    </row>
    <row r="69" spans="1:6" x14ac:dyDescent="0.25">
      <c r="A69" s="54" t="s">
        <v>167</v>
      </c>
      <c r="B69" s="49" t="s">
        <v>168</v>
      </c>
      <c r="C69" s="39">
        <v>7.8021807747916477E-2</v>
      </c>
      <c r="D69" s="50">
        <v>7.778343204545346E-2</v>
      </c>
      <c r="E69" s="55">
        <v>0</v>
      </c>
      <c r="F69" s="56">
        <v>0</v>
      </c>
    </row>
    <row r="70" spans="1:6" x14ac:dyDescent="0.25">
      <c r="A70" s="54" t="s">
        <v>169</v>
      </c>
      <c r="B70" s="49" t="s">
        <v>170</v>
      </c>
      <c r="C70" s="39">
        <v>0.15212211447063884</v>
      </c>
      <c r="D70" s="50">
        <v>0.15153864580018497</v>
      </c>
      <c r="E70" s="55">
        <v>0</v>
      </c>
      <c r="F70" s="56">
        <v>0</v>
      </c>
    </row>
    <row r="71" spans="1:6" x14ac:dyDescent="0.25">
      <c r="A71" s="54" t="s">
        <v>171</v>
      </c>
      <c r="B71" s="49" t="s">
        <v>172</v>
      </c>
      <c r="C71" s="39">
        <v>0.13208058841640419</v>
      </c>
      <c r="D71" s="50">
        <v>0.13205309785668584</v>
      </c>
      <c r="E71" s="55">
        <v>0</v>
      </c>
      <c r="F71" s="56">
        <v>0</v>
      </c>
    </row>
    <row r="72" spans="1:6" x14ac:dyDescent="0.25">
      <c r="A72" s="54" t="s">
        <v>173</v>
      </c>
      <c r="B72" s="49" t="s">
        <v>174</v>
      </c>
      <c r="C72" s="39">
        <v>0.11100381994647257</v>
      </c>
      <c r="D72" s="50">
        <v>0.11074774506619312</v>
      </c>
      <c r="E72" s="55">
        <v>0</v>
      </c>
      <c r="F72" s="56">
        <v>0</v>
      </c>
    </row>
    <row r="73" spans="1:6" x14ac:dyDescent="0.25">
      <c r="A73" s="54" t="s">
        <v>175</v>
      </c>
      <c r="B73" s="49" t="s">
        <v>176</v>
      </c>
      <c r="C73" s="39">
        <v>0.11516888956195447</v>
      </c>
      <c r="D73" s="50">
        <v>0.11515108361445027</v>
      </c>
      <c r="E73" s="55">
        <v>0</v>
      </c>
      <c r="F73" s="56">
        <v>0</v>
      </c>
    </row>
    <row r="74" spans="1:6" x14ac:dyDescent="0.25">
      <c r="A74" s="54" t="s">
        <v>177</v>
      </c>
      <c r="B74" s="49" t="s">
        <v>178</v>
      </c>
      <c r="C74" s="39">
        <v>0.22884436111636119</v>
      </c>
      <c r="D74" s="50">
        <v>0.2282978644130283</v>
      </c>
      <c r="E74" s="55">
        <v>0</v>
      </c>
      <c r="F74" s="56">
        <v>0</v>
      </c>
    </row>
    <row r="75" spans="1:6" x14ac:dyDescent="0.25">
      <c r="A75" s="54" t="s">
        <v>179</v>
      </c>
      <c r="B75" s="49" t="s">
        <v>180</v>
      </c>
      <c r="C75" s="39">
        <v>0.10568023466702473</v>
      </c>
      <c r="D75" s="50">
        <v>0.1056929541677622</v>
      </c>
      <c r="E75" s="55">
        <v>0</v>
      </c>
      <c r="F75" s="56">
        <v>0</v>
      </c>
    </row>
    <row r="76" spans="1:6" x14ac:dyDescent="0.25">
      <c r="A76" s="54" t="s">
        <v>181</v>
      </c>
      <c r="B76" s="59" t="s">
        <v>182</v>
      </c>
      <c r="C76" s="39">
        <v>0.1197116409649381</v>
      </c>
      <c r="D76" s="50">
        <v>0.11961246269874394</v>
      </c>
      <c r="E76" s="55">
        <v>0</v>
      </c>
      <c r="F76" s="56">
        <v>0</v>
      </c>
    </row>
    <row r="77" spans="1:6" x14ac:dyDescent="0.25">
      <c r="A77" s="54" t="s">
        <v>183</v>
      </c>
      <c r="B77" s="59" t="s">
        <v>184</v>
      </c>
      <c r="C77" s="39">
        <v>6.0511417129042483E-2</v>
      </c>
      <c r="D77" s="50">
        <v>6.0387598548774193E-2</v>
      </c>
      <c r="E77" s="55">
        <v>0</v>
      </c>
      <c r="F77" s="56">
        <v>0</v>
      </c>
    </row>
    <row r="78" spans="1:6" x14ac:dyDescent="0.25">
      <c r="A78" s="54" t="s">
        <v>185</v>
      </c>
      <c r="B78" s="49" t="s">
        <v>186</v>
      </c>
      <c r="C78" s="39">
        <v>0.17732748959920652</v>
      </c>
      <c r="D78" s="50">
        <v>0.17796474519473773</v>
      </c>
      <c r="E78" s="55">
        <v>0</v>
      </c>
      <c r="F78" s="56">
        <v>0</v>
      </c>
    </row>
    <row r="79" spans="1:6" x14ac:dyDescent="0.25">
      <c r="A79" s="54" t="s">
        <v>187</v>
      </c>
      <c r="B79" s="49" t="s">
        <v>188</v>
      </c>
      <c r="C79" s="39">
        <v>0.15738178486097315</v>
      </c>
      <c r="D79" s="50">
        <v>0.1570485355918832</v>
      </c>
      <c r="E79" s="55">
        <v>0</v>
      </c>
      <c r="F79" s="56">
        <v>0</v>
      </c>
    </row>
    <row r="80" spans="1:6" x14ac:dyDescent="0.25">
      <c r="A80" s="54" t="s">
        <v>189</v>
      </c>
      <c r="B80" s="49" t="s">
        <v>190</v>
      </c>
      <c r="C80" s="39">
        <v>0.13224568885448501</v>
      </c>
      <c r="D80" s="50">
        <v>0.13236208039867997</v>
      </c>
      <c r="E80" s="55">
        <v>0</v>
      </c>
      <c r="F80" s="56">
        <v>0</v>
      </c>
    </row>
    <row r="81" spans="1:6" x14ac:dyDescent="0.25">
      <c r="A81" s="54" t="s">
        <v>191</v>
      </c>
      <c r="B81" s="49" t="s">
        <v>192</v>
      </c>
      <c r="C81" s="39">
        <v>0.20817340983818139</v>
      </c>
      <c r="D81" s="50">
        <v>0.20751753530644032</v>
      </c>
      <c r="E81" s="55">
        <v>0</v>
      </c>
      <c r="F81" s="56">
        <v>0</v>
      </c>
    </row>
    <row r="82" spans="1:6" x14ac:dyDescent="0.25">
      <c r="A82" s="54" t="s">
        <v>193</v>
      </c>
      <c r="B82" s="49" t="s">
        <v>194</v>
      </c>
      <c r="C82" s="39">
        <v>7.8323635388109547E-2</v>
      </c>
      <c r="D82" s="50">
        <v>7.811490890843592E-2</v>
      </c>
      <c r="E82" s="55">
        <v>0</v>
      </c>
      <c r="F82" s="56">
        <v>0</v>
      </c>
    </row>
    <row r="83" spans="1:6" x14ac:dyDescent="0.25">
      <c r="A83" s="54" t="s">
        <v>193</v>
      </c>
      <c r="B83" s="49" t="s">
        <v>195</v>
      </c>
      <c r="C83" s="39">
        <v>0.12384054122549616</v>
      </c>
      <c r="D83" s="50">
        <v>0.12351051568361741</v>
      </c>
      <c r="E83" s="55">
        <v>1</v>
      </c>
      <c r="F83" s="56">
        <v>0</v>
      </c>
    </row>
    <row r="84" spans="1:6" x14ac:dyDescent="0.25">
      <c r="A84" s="54" t="s">
        <v>196</v>
      </c>
      <c r="B84" s="49" t="s">
        <v>197</v>
      </c>
      <c r="C84" s="39">
        <v>0.12152434837392255</v>
      </c>
      <c r="D84" s="50">
        <v>0.12110568075515672</v>
      </c>
      <c r="E84" s="55">
        <v>0</v>
      </c>
      <c r="F84" s="56">
        <v>0</v>
      </c>
    </row>
    <row r="85" spans="1:6" x14ac:dyDescent="0.25">
      <c r="A85" s="54" t="s">
        <v>198</v>
      </c>
      <c r="B85" s="49" t="s">
        <v>199</v>
      </c>
      <c r="C85" s="39">
        <v>5.0029764762004741E-2</v>
      </c>
      <c r="D85" s="50">
        <v>4.9954739752851932E-2</v>
      </c>
      <c r="E85" s="55">
        <v>0</v>
      </c>
      <c r="F85" s="56">
        <v>0</v>
      </c>
    </row>
    <row r="86" spans="1:6" x14ac:dyDescent="0.25">
      <c r="A86" s="54" t="s">
        <v>200</v>
      </c>
      <c r="B86" s="49" t="s">
        <v>201</v>
      </c>
      <c r="C86" s="39">
        <v>0.22622185460432967</v>
      </c>
      <c r="D86" s="50">
        <v>0.22581341796983623</v>
      </c>
      <c r="E86" s="55">
        <v>0</v>
      </c>
      <c r="F86" s="56">
        <v>0</v>
      </c>
    </row>
    <row r="87" spans="1:6" x14ac:dyDescent="0.25">
      <c r="A87" s="54" t="s">
        <v>202</v>
      </c>
      <c r="B87" s="57" t="s">
        <v>203</v>
      </c>
      <c r="C87" s="39">
        <v>0.1238042038795725</v>
      </c>
      <c r="D87" s="50">
        <v>0.12347319713398655</v>
      </c>
      <c r="E87" s="55">
        <v>0</v>
      </c>
      <c r="F87" s="56">
        <v>0</v>
      </c>
    </row>
    <row r="88" spans="1:6" x14ac:dyDescent="0.25">
      <c r="A88" s="54" t="s">
        <v>204</v>
      </c>
      <c r="B88" s="57" t="s">
        <v>205</v>
      </c>
      <c r="C88" s="39">
        <v>6.6458866552988174E-2</v>
      </c>
      <c r="D88" s="50">
        <v>6.6225342296524936E-2</v>
      </c>
      <c r="E88" s="55">
        <v>0</v>
      </c>
      <c r="F88" s="56">
        <v>0</v>
      </c>
    </row>
    <row r="89" spans="1:6" x14ac:dyDescent="0.25">
      <c r="A89" s="54" t="s">
        <v>206</v>
      </c>
      <c r="B89" s="57" t="s">
        <v>207</v>
      </c>
      <c r="C89" s="39">
        <v>6.2730594208549026E-2</v>
      </c>
      <c r="D89" s="50">
        <v>6.2563079616892892E-2</v>
      </c>
      <c r="E89" s="55">
        <v>0</v>
      </c>
      <c r="F89" s="56">
        <v>0</v>
      </c>
    </row>
    <row r="90" spans="1:6" x14ac:dyDescent="0.25">
      <c r="A90" s="54" t="s">
        <v>208</v>
      </c>
      <c r="B90" s="57" t="s">
        <v>209</v>
      </c>
      <c r="C90" s="39">
        <v>7.6481668715273815E-2</v>
      </c>
      <c r="D90" s="50">
        <v>7.6305276228743349E-2</v>
      </c>
      <c r="E90" s="55">
        <v>0</v>
      </c>
      <c r="F90" s="56">
        <v>0</v>
      </c>
    </row>
    <row r="91" spans="1:6" x14ac:dyDescent="0.25">
      <c r="A91" s="54" t="s">
        <v>208</v>
      </c>
      <c r="B91" s="57" t="s">
        <v>210</v>
      </c>
      <c r="C91" s="39">
        <v>0.1209281361953546</v>
      </c>
      <c r="D91" s="50">
        <v>0.12064923518556618</v>
      </c>
      <c r="E91" s="55">
        <v>1</v>
      </c>
      <c r="F91" s="56">
        <v>0</v>
      </c>
    </row>
    <row r="92" spans="1:6" x14ac:dyDescent="0.25">
      <c r="A92" s="54" t="s">
        <v>211</v>
      </c>
      <c r="B92" s="57" t="s">
        <v>212</v>
      </c>
      <c r="C92" s="39">
        <v>9.5380262324861242E-2</v>
      </c>
      <c r="D92" s="50">
        <v>9.5186370516028684E-2</v>
      </c>
      <c r="E92" s="55">
        <v>0</v>
      </c>
      <c r="F92" s="56">
        <v>0</v>
      </c>
    </row>
    <row r="93" spans="1:6" x14ac:dyDescent="0.25">
      <c r="A93" s="54" t="s">
        <v>213</v>
      </c>
      <c r="B93" s="57" t="s">
        <v>214</v>
      </c>
      <c r="C93" s="39">
        <v>0.16350807998038036</v>
      </c>
      <c r="D93" s="50">
        <v>0.16347865591253122</v>
      </c>
      <c r="E93" s="55">
        <v>0</v>
      </c>
      <c r="F93" s="56">
        <v>0</v>
      </c>
    </row>
    <row r="94" spans="1:6" x14ac:dyDescent="0.25">
      <c r="A94" s="54" t="s">
        <v>215</v>
      </c>
      <c r="B94" s="57" t="s">
        <v>216</v>
      </c>
      <c r="C94" s="39">
        <v>5.7680586756526618E-2</v>
      </c>
      <c r="D94" s="50">
        <v>5.7539678370298518E-2</v>
      </c>
      <c r="E94" s="55">
        <v>0</v>
      </c>
      <c r="F94" s="56">
        <v>0</v>
      </c>
    </row>
    <row r="95" spans="1:6" x14ac:dyDescent="0.25">
      <c r="A95" s="54" t="s">
        <v>217</v>
      </c>
      <c r="B95" s="49" t="s">
        <v>218</v>
      </c>
      <c r="C95" s="39">
        <v>0.22533545106503708</v>
      </c>
      <c r="D95" s="50">
        <v>0.22477552445046572</v>
      </c>
      <c r="E95" s="55">
        <v>0</v>
      </c>
      <c r="F95" s="56">
        <v>0</v>
      </c>
    </row>
    <row r="96" spans="1:6" x14ac:dyDescent="0.25">
      <c r="A96" s="54" t="s">
        <v>219</v>
      </c>
      <c r="B96" s="49" t="s">
        <v>220</v>
      </c>
      <c r="C96" s="39">
        <v>9.6209667973604446E-2</v>
      </c>
      <c r="D96" s="50">
        <v>9.5985640238711534E-2</v>
      </c>
      <c r="E96" s="55">
        <v>0</v>
      </c>
      <c r="F96" s="56">
        <v>0</v>
      </c>
    </row>
    <row r="97" spans="1:6" x14ac:dyDescent="0.25">
      <c r="A97" s="54" t="s">
        <v>221</v>
      </c>
      <c r="B97" s="49" t="s">
        <v>222</v>
      </c>
      <c r="C97" s="39">
        <v>0.19274945441772273</v>
      </c>
      <c r="D97" s="50">
        <v>0.19221626643053244</v>
      </c>
      <c r="E97" s="55">
        <v>1</v>
      </c>
      <c r="F97" s="56">
        <v>0</v>
      </c>
    </row>
    <row r="98" spans="1:6" x14ac:dyDescent="0.25">
      <c r="A98" s="54" t="s">
        <v>223</v>
      </c>
      <c r="B98" s="49" t="s">
        <v>224</v>
      </c>
      <c r="C98" s="39">
        <v>7.0558765913766322E-2</v>
      </c>
      <c r="D98" s="50">
        <v>7.0394685806655644E-2</v>
      </c>
      <c r="E98" s="55">
        <v>0</v>
      </c>
      <c r="F98" s="56">
        <v>0</v>
      </c>
    </row>
    <row r="99" spans="1:6" x14ac:dyDescent="0.25">
      <c r="A99" s="54" t="s">
        <v>225</v>
      </c>
      <c r="B99" s="57" t="s">
        <v>226</v>
      </c>
      <c r="C99" s="39">
        <v>5.8972580959274587E-2</v>
      </c>
      <c r="D99" s="50">
        <v>5.8822658822835314E-2</v>
      </c>
      <c r="E99" s="55">
        <v>0</v>
      </c>
      <c r="F99" s="56">
        <v>0</v>
      </c>
    </row>
    <row r="100" spans="1:6" x14ac:dyDescent="0.25">
      <c r="A100" s="54" t="s">
        <v>227</v>
      </c>
      <c r="B100" s="49" t="s">
        <v>228</v>
      </c>
      <c r="C100" s="39">
        <v>0.14893672489151583</v>
      </c>
      <c r="D100" s="50">
        <v>0.14863811759454418</v>
      </c>
      <c r="E100" s="55">
        <v>0</v>
      </c>
      <c r="F100" s="56">
        <v>0</v>
      </c>
    </row>
    <row r="101" spans="1:6" x14ac:dyDescent="0.25">
      <c r="A101" s="54" t="s">
        <v>229</v>
      </c>
      <c r="B101" s="49" t="s">
        <v>230</v>
      </c>
      <c r="C101" s="39">
        <v>0.19678961520483484</v>
      </c>
      <c r="D101" s="50">
        <v>0.19669638306070095</v>
      </c>
      <c r="E101" s="55">
        <v>0</v>
      </c>
      <c r="F101" s="56">
        <v>1</v>
      </c>
    </row>
    <row r="102" spans="1:6" x14ac:dyDescent="0.25">
      <c r="A102" s="54" t="s">
        <v>231</v>
      </c>
      <c r="B102" s="49" t="s">
        <v>232</v>
      </c>
      <c r="C102" s="39">
        <v>0.19273626221234968</v>
      </c>
      <c r="D102" s="50">
        <v>0.19263386912056549</v>
      </c>
      <c r="E102" s="55">
        <v>0</v>
      </c>
      <c r="F102" s="56">
        <v>0</v>
      </c>
    </row>
    <row r="103" spans="1:6" x14ac:dyDescent="0.25">
      <c r="A103" s="54" t="s">
        <v>233</v>
      </c>
      <c r="B103" s="49" t="s">
        <v>234</v>
      </c>
      <c r="C103" s="39">
        <v>0.1108638208899777</v>
      </c>
      <c r="D103" s="50">
        <v>0.11081049418720246</v>
      </c>
      <c r="E103" s="55">
        <v>0</v>
      </c>
      <c r="F103" s="56">
        <v>0</v>
      </c>
    </row>
    <row r="104" spans="1:6" x14ac:dyDescent="0.25">
      <c r="A104" s="54" t="s">
        <v>235</v>
      </c>
      <c r="B104" s="49" t="s">
        <v>236</v>
      </c>
      <c r="C104" s="39">
        <v>8.9016286768319838E-2</v>
      </c>
      <c r="D104" s="50">
        <v>8.8795193820393484E-2</v>
      </c>
      <c r="E104" s="55">
        <v>0</v>
      </c>
      <c r="F104" s="56">
        <v>0</v>
      </c>
    </row>
    <row r="105" spans="1:6" x14ac:dyDescent="0.25">
      <c r="A105" s="54" t="s">
        <v>237</v>
      </c>
      <c r="B105" s="49" t="s">
        <v>238</v>
      </c>
      <c r="C105" s="39">
        <v>0.18548004594840961</v>
      </c>
      <c r="D105" s="50">
        <v>0.18545214858939135</v>
      </c>
      <c r="E105" s="55">
        <v>1</v>
      </c>
      <c r="F105" s="56">
        <v>0</v>
      </c>
    </row>
    <row r="106" spans="1:6" x14ac:dyDescent="0.25">
      <c r="A106" s="54" t="s">
        <v>239</v>
      </c>
      <c r="B106" s="49" t="s">
        <v>240</v>
      </c>
      <c r="C106" s="39">
        <v>0.1693147723664952</v>
      </c>
      <c r="D106" s="50">
        <v>0.16863557411360255</v>
      </c>
      <c r="E106" s="55">
        <v>0</v>
      </c>
      <c r="F106" s="56">
        <v>0</v>
      </c>
    </row>
    <row r="107" spans="1:6" x14ac:dyDescent="0.25">
      <c r="A107" s="54" t="s">
        <v>241</v>
      </c>
      <c r="B107" s="49" t="s">
        <v>242</v>
      </c>
      <c r="C107" s="39">
        <v>7.7396396350269361E-2</v>
      </c>
      <c r="D107" s="50">
        <v>7.7757951979869011E-2</v>
      </c>
      <c r="E107" s="55">
        <v>0</v>
      </c>
      <c r="F107" s="56">
        <v>0</v>
      </c>
    </row>
    <row r="108" spans="1:6" x14ac:dyDescent="0.25">
      <c r="A108" s="54" t="s">
        <v>243</v>
      </c>
      <c r="B108" s="57" t="s">
        <v>244</v>
      </c>
      <c r="C108" s="39">
        <v>0.24961089005389692</v>
      </c>
      <c r="D108" s="50">
        <v>0.24844962478426233</v>
      </c>
      <c r="E108" s="55">
        <v>0</v>
      </c>
      <c r="F108" s="56">
        <v>0</v>
      </c>
    </row>
    <row r="109" spans="1:6" x14ac:dyDescent="0.25">
      <c r="A109" s="54" t="s">
        <v>245</v>
      </c>
      <c r="B109" s="49" t="s">
        <v>246</v>
      </c>
      <c r="C109" s="39">
        <v>0.23364378507325523</v>
      </c>
      <c r="D109" s="50">
        <v>0.23494973233040259</v>
      </c>
      <c r="E109" s="55">
        <v>0</v>
      </c>
      <c r="F109" s="56">
        <v>0</v>
      </c>
    </row>
    <row r="110" spans="1:6" x14ac:dyDescent="0.25">
      <c r="A110" s="54" t="s">
        <v>247</v>
      </c>
      <c r="B110" s="57" t="s">
        <v>248</v>
      </c>
      <c r="C110" s="39">
        <v>7.5343041982449441E-2</v>
      </c>
      <c r="D110" s="50">
        <v>7.5257867216523083E-2</v>
      </c>
      <c r="E110" s="55">
        <v>0</v>
      </c>
      <c r="F110" s="56">
        <v>0</v>
      </c>
    </row>
    <row r="111" spans="1:6" x14ac:dyDescent="0.25">
      <c r="A111" s="54" t="s">
        <v>249</v>
      </c>
      <c r="B111" s="49" t="s">
        <v>250</v>
      </c>
      <c r="C111" s="39">
        <v>0.15454461604085207</v>
      </c>
      <c r="D111" s="50">
        <v>0.15394275942481997</v>
      </c>
      <c r="E111" s="55">
        <v>0</v>
      </c>
      <c r="F111" s="56">
        <v>0</v>
      </c>
    </row>
    <row r="112" spans="1:6" x14ac:dyDescent="0.25">
      <c r="A112" s="54" t="s">
        <v>251</v>
      </c>
      <c r="B112" s="49" t="s">
        <v>252</v>
      </c>
      <c r="C112" s="39">
        <v>0.16089303221783863</v>
      </c>
      <c r="D112" s="50">
        <v>0.16037615159807178</v>
      </c>
      <c r="E112" s="55">
        <v>0</v>
      </c>
      <c r="F112" s="56">
        <v>0</v>
      </c>
    </row>
    <row r="113" spans="1:6" x14ac:dyDescent="0.25">
      <c r="A113" s="54" t="s">
        <v>253</v>
      </c>
      <c r="B113" s="49" t="s">
        <v>254</v>
      </c>
      <c r="C113" s="39">
        <v>0.11607228420923935</v>
      </c>
      <c r="D113" s="50">
        <v>0.1157241987109634</v>
      </c>
      <c r="E113" s="55">
        <v>0</v>
      </c>
      <c r="F113" s="56">
        <v>0</v>
      </c>
    </row>
    <row r="114" spans="1:6" x14ac:dyDescent="0.25">
      <c r="A114" s="54" t="s">
        <v>255</v>
      </c>
      <c r="B114" s="49" t="s">
        <v>256</v>
      </c>
      <c r="C114" s="39">
        <v>0.28169718269930394</v>
      </c>
      <c r="D114" s="50">
        <v>0.28166528367628274</v>
      </c>
      <c r="E114" s="55">
        <v>0</v>
      </c>
      <c r="F114" s="56">
        <v>0</v>
      </c>
    </row>
    <row r="115" spans="1:6" x14ac:dyDescent="0.25">
      <c r="A115" s="54" t="s">
        <v>257</v>
      </c>
      <c r="B115" s="49" t="s">
        <v>258</v>
      </c>
      <c r="C115" s="39">
        <v>0.20858531705927724</v>
      </c>
      <c r="D115" s="50">
        <v>0.20816006836582224</v>
      </c>
      <c r="E115" s="55">
        <v>0</v>
      </c>
      <c r="F115" s="56">
        <v>0</v>
      </c>
    </row>
    <row r="116" spans="1:6" x14ac:dyDescent="0.25">
      <c r="A116" s="54" t="s">
        <v>259</v>
      </c>
      <c r="B116" s="49" t="s">
        <v>260</v>
      </c>
      <c r="C116" s="39">
        <v>0.21676627531038573</v>
      </c>
      <c r="D116" s="50">
        <v>0.21600562597401463</v>
      </c>
      <c r="E116" s="55">
        <v>0</v>
      </c>
      <c r="F116" s="56">
        <v>0</v>
      </c>
    </row>
    <row r="117" spans="1:6" x14ac:dyDescent="0.25">
      <c r="A117" s="54" t="s">
        <v>261</v>
      </c>
      <c r="B117" s="49" t="s">
        <v>262</v>
      </c>
      <c r="C117" s="39">
        <v>0.16555971540183181</v>
      </c>
      <c r="D117" s="50">
        <v>0.16499552796532224</v>
      </c>
      <c r="E117" s="55">
        <v>0</v>
      </c>
      <c r="F117" s="56">
        <v>0</v>
      </c>
    </row>
    <row r="118" spans="1:6" x14ac:dyDescent="0.25">
      <c r="A118" s="54" t="s">
        <v>263</v>
      </c>
      <c r="B118" s="49" t="s">
        <v>264</v>
      </c>
      <c r="C118" s="39">
        <v>0.10249746707081318</v>
      </c>
      <c r="D118" s="50">
        <v>0.1022246599445715</v>
      </c>
      <c r="E118" s="55">
        <v>0</v>
      </c>
      <c r="F118" s="56">
        <v>0</v>
      </c>
    </row>
    <row r="119" spans="1:6" x14ac:dyDescent="0.25">
      <c r="A119" s="54" t="s">
        <v>265</v>
      </c>
      <c r="B119" s="49" t="s">
        <v>266</v>
      </c>
      <c r="C119" s="39">
        <v>0.31196288504115388</v>
      </c>
      <c r="D119" s="50">
        <v>0.31106095614131468</v>
      </c>
      <c r="E119" s="55">
        <v>0</v>
      </c>
      <c r="F119" s="56">
        <v>0</v>
      </c>
    </row>
    <row r="120" spans="1:6" x14ac:dyDescent="0.25">
      <c r="A120" s="54" t="s">
        <v>267</v>
      </c>
      <c r="B120" s="49" t="s">
        <v>268</v>
      </c>
      <c r="C120" s="39">
        <v>0.16203751581686743</v>
      </c>
      <c r="D120" s="50">
        <v>0.16157252952023382</v>
      </c>
      <c r="E120" s="55">
        <v>0</v>
      </c>
      <c r="F120" s="56">
        <v>0</v>
      </c>
    </row>
    <row r="121" spans="1:6" x14ac:dyDescent="0.25">
      <c r="A121" s="54" t="s">
        <v>269</v>
      </c>
      <c r="B121" s="49" t="s">
        <v>270</v>
      </c>
      <c r="C121" s="39">
        <v>0.17744238013814126</v>
      </c>
      <c r="D121" s="50">
        <v>0.17688004409264643</v>
      </c>
      <c r="E121" s="55">
        <v>0</v>
      </c>
      <c r="F121" s="56">
        <v>0</v>
      </c>
    </row>
    <row r="122" spans="1:6" x14ac:dyDescent="0.25">
      <c r="A122" s="54" t="s">
        <v>271</v>
      </c>
      <c r="B122" s="49" t="s">
        <v>272</v>
      </c>
      <c r="C122" s="39">
        <v>0.2793866081489651</v>
      </c>
      <c r="D122" s="50">
        <v>0.27934096464183905</v>
      </c>
      <c r="E122" s="55">
        <v>0</v>
      </c>
      <c r="F122" s="56">
        <v>1</v>
      </c>
    </row>
    <row r="123" spans="1:6" x14ac:dyDescent="0.25">
      <c r="A123" s="54" t="s">
        <v>273</v>
      </c>
      <c r="B123" s="49" t="s">
        <v>274</v>
      </c>
      <c r="C123" s="39">
        <v>0.27552746754164448</v>
      </c>
      <c r="D123" s="50">
        <v>0.27552336123280091</v>
      </c>
      <c r="E123" s="55">
        <v>0</v>
      </c>
      <c r="F123" s="56">
        <v>0</v>
      </c>
    </row>
    <row r="124" spans="1:6" x14ac:dyDescent="0.25">
      <c r="A124" s="54" t="s">
        <v>275</v>
      </c>
      <c r="B124" s="49" t="s">
        <v>276</v>
      </c>
      <c r="C124" s="39">
        <v>5.1098105613191391E-2</v>
      </c>
      <c r="D124" s="50">
        <v>5.1029706681097013E-2</v>
      </c>
      <c r="E124" s="55">
        <v>0</v>
      </c>
      <c r="F124" s="56">
        <v>0</v>
      </c>
    </row>
    <row r="125" spans="1:6" x14ac:dyDescent="0.25">
      <c r="A125" s="54" t="s">
        <v>277</v>
      </c>
      <c r="B125" s="49" t="s">
        <v>278</v>
      </c>
      <c r="C125" s="39">
        <v>6.720148933373199E-2</v>
      </c>
      <c r="D125" s="50">
        <v>6.7202090996320477E-2</v>
      </c>
      <c r="E125" s="55">
        <v>0</v>
      </c>
      <c r="F125" s="56">
        <v>0</v>
      </c>
    </row>
    <row r="126" spans="1:6" x14ac:dyDescent="0.25">
      <c r="A126" s="54" t="s">
        <v>279</v>
      </c>
      <c r="B126" s="49" t="s">
        <v>280</v>
      </c>
      <c r="C126" s="39">
        <v>5.8018852367191363E-2</v>
      </c>
      <c r="D126" s="50">
        <v>5.7997739707126676E-2</v>
      </c>
      <c r="E126" s="55">
        <v>0</v>
      </c>
      <c r="F126" s="56">
        <v>0</v>
      </c>
    </row>
    <row r="127" spans="1:6" x14ac:dyDescent="0.25">
      <c r="A127" s="54" t="s">
        <v>279</v>
      </c>
      <c r="B127" s="57" t="s">
        <v>281</v>
      </c>
      <c r="C127" s="39">
        <v>9.1735860354688267E-2</v>
      </c>
      <c r="D127" s="50">
        <v>9.1702478308053628E-2</v>
      </c>
      <c r="E127" s="55">
        <v>1</v>
      </c>
      <c r="F127" s="56">
        <v>0</v>
      </c>
    </row>
    <row r="128" spans="1:6" x14ac:dyDescent="0.25">
      <c r="A128" s="54" t="s">
        <v>282</v>
      </c>
      <c r="B128" s="60" t="s">
        <v>283</v>
      </c>
      <c r="C128" s="39">
        <v>9.1926089513511014E-2</v>
      </c>
      <c r="D128" s="50">
        <v>9.1919343547621643E-2</v>
      </c>
      <c r="E128" s="55">
        <v>0</v>
      </c>
      <c r="F128" s="56">
        <v>0</v>
      </c>
    </row>
    <row r="129" spans="1:6" x14ac:dyDescent="0.25">
      <c r="A129" s="54" t="s">
        <v>284</v>
      </c>
      <c r="B129" s="57" t="s">
        <v>285</v>
      </c>
      <c r="C129" s="39">
        <v>0.21967876377492115</v>
      </c>
      <c r="D129" s="50">
        <v>0.2190037696231879</v>
      </c>
      <c r="E129" s="55">
        <v>0</v>
      </c>
      <c r="F129" s="56">
        <v>0</v>
      </c>
    </row>
    <row r="130" spans="1:6" x14ac:dyDescent="0.25">
      <c r="A130" s="54" t="s">
        <v>286</v>
      </c>
      <c r="B130" s="49" t="s">
        <v>287</v>
      </c>
      <c r="C130" s="39">
        <v>0.2135565290709473</v>
      </c>
      <c r="D130" s="50">
        <v>0.21301141704986812</v>
      </c>
      <c r="E130" s="55">
        <v>0</v>
      </c>
      <c r="F130" s="56">
        <v>0</v>
      </c>
    </row>
    <row r="131" spans="1:6" x14ac:dyDescent="0.25">
      <c r="A131" s="54" t="s">
        <v>288</v>
      </c>
      <c r="B131" s="49" t="s">
        <v>289</v>
      </c>
      <c r="C131" s="39">
        <v>0.24617294892016853</v>
      </c>
      <c r="D131" s="50">
        <v>0.24590563908758667</v>
      </c>
      <c r="E131" s="55">
        <v>0</v>
      </c>
      <c r="F131" s="56">
        <v>0</v>
      </c>
    </row>
    <row r="132" spans="1:6" x14ac:dyDescent="0.25">
      <c r="A132" s="54" t="s">
        <v>290</v>
      </c>
      <c r="B132" s="57" t="s">
        <v>291</v>
      </c>
      <c r="C132" s="39">
        <v>0.24727971883387195</v>
      </c>
      <c r="D132" s="50">
        <v>0.2470423843602001</v>
      </c>
      <c r="E132" s="55">
        <v>0</v>
      </c>
      <c r="F132" s="56">
        <v>0</v>
      </c>
    </row>
    <row r="133" spans="1:6" x14ac:dyDescent="0.25">
      <c r="A133" s="54" t="s">
        <v>292</v>
      </c>
      <c r="B133" s="49" t="s">
        <v>293</v>
      </c>
      <c r="C133" s="39">
        <v>0.24750456570291646</v>
      </c>
      <c r="D133" s="50">
        <v>0.24706789601938128</v>
      </c>
      <c r="E133" s="55">
        <v>0</v>
      </c>
      <c r="F133" s="56">
        <v>0</v>
      </c>
    </row>
    <row r="134" spans="1:6" x14ac:dyDescent="0.25">
      <c r="A134" s="54" t="s">
        <v>294</v>
      </c>
      <c r="B134" s="49" t="s">
        <v>295</v>
      </c>
      <c r="C134" s="39">
        <v>0.24571065538433631</v>
      </c>
      <c r="D134" s="50">
        <v>0.24535703679543164</v>
      </c>
      <c r="E134" s="55">
        <v>0</v>
      </c>
      <c r="F134" s="56">
        <v>0</v>
      </c>
    </row>
    <row r="135" spans="1:6" x14ac:dyDescent="0.25">
      <c r="A135" s="54" t="s">
        <v>296</v>
      </c>
      <c r="B135" s="49" t="s">
        <v>297</v>
      </c>
      <c r="C135" s="39">
        <v>0.128120343922075</v>
      </c>
      <c r="D135" s="50">
        <v>0.12775884206882526</v>
      </c>
      <c r="E135" s="55">
        <v>0</v>
      </c>
      <c r="F135" s="56">
        <v>0</v>
      </c>
    </row>
    <row r="136" spans="1:6" x14ac:dyDescent="0.25">
      <c r="A136" s="54" t="s">
        <v>298</v>
      </c>
      <c r="B136" s="49" t="s">
        <v>299</v>
      </c>
      <c r="C136" s="39">
        <v>5.5809674169102749E-2</v>
      </c>
      <c r="D136" s="50">
        <v>5.5650088040031326E-2</v>
      </c>
      <c r="E136" s="55">
        <v>0</v>
      </c>
      <c r="F136" s="56">
        <v>0</v>
      </c>
    </row>
    <row r="137" spans="1:6" x14ac:dyDescent="0.25">
      <c r="A137" s="54" t="s">
        <v>300</v>
      </c>
      <c r="B137" s="49" t="s">
        <v>301</v>
      </c>
      <c r="C137" s="39">
        <v>0.17428329872683268</v>
      </c>
      <c r="D137" s="50">
        <v>0.17429148263202868</v>
      </c>
      <c r="E137" s="55">
        <v>0</v>
      </c>
      <c r="F137" s="56">
        <v>0</v>
      </c>
    </row>
    <row r="138" spans="1:6" x14ac:dyDescent="0.25">
      <c r="A138" s="54" t="s">
        <v>302</v>
      </c>
      <c r="B138" s="57" t="s">
        <v>303</v>
      </c>
      <c r="C138" s="39">
        <v>0.17428118283159214</v>
      </c>
      <c r="D138" s="50">
        <v>0.17428824317935665</v>
      </c>
      <c r="E138" s="55">
        <v>0</v>
      </c>
      <c r="F138" s="56">
        <v>1</v>
      </c>
    </row>
    <row r="139" spans="1:6" x14ac:dyDescent="0.25">
      <c r="A139" s="54" t="s">
        <v>304</v>
      </c>
      <c r="B139" s="57" t="s">
        <v>305</v>
      </c>
      <c r="C139" s="39">
        <v>0.18489126052225241</v>
      </c>
      <c r="D139" s="50">
        <v>0.18432595028544302</v>
      </c>
      <c r="E139" s="55">
        <v>0</v>
      </c>
      <c r="F139" s="56">
        <v>0</v>
      </c>
    </row>
    <row r="140" spans="1:6" x14ac:dyDescent="0.25">
      <c r="A140" s="54" t="s">
        <v>306</v>
      </c>
      <c r="B140" s="49" t="s">
        <v>307</v>
      </c>
      <c r="C140" s="39">
        <v>0.12535472495656219</v>
      </c>
      <c r="D140" s="50">
        <v>0.12588911969717886</v>
      </c>
      <c r="E140" s="55">
        <v>0</v>
      </c>
      <c r="F140" s="56">
        <v>0</v>
      </c>
    </row>
    <row r="141" spans="1:6" x14ac:dyDescent="0.25">
      <c r="A141" s="54" t="s">
        <v>308</v>
      </c>
      <c r="B141" s="49" t="s">
        <v>309</v>
      </c>
      <c r="C141" s="39">
        <v>9.0655180424230833E-2</v>
      </c>
      <c r="D141" s="50">
        <v>9.0620633278196652E-2</v>
      </c>
      <c r="E141" s="55">
        <v>0</v>
      </c>
      <c r="F141" s="56">
        <v>0</v>
      </c>
    </row>
    <row r="142" spans="1:6" x14ac:dyDescent="0.25">
      <c r="A142" s="54" t="s">
        <v>310</v>
      </c>
      <c r="B142" s="49" t="s">
        <v>311</v>
      </c>
      <c r="C142" s="39">
        <v>8.5326641534409872E-2</v>
      </c>
      <c r="D142" s="50">
        <v>8.5151100331536195E-2</v>
      </c>
      <c r="E142" s="55">
        <v>0</v>
      </c>
      <c r="F142" s="56">
        <v>0</v>
      </c>
    </row>
    <row r="143" spans="1:6" x14ac:dyDescent="0.25">
      <c r="A143" s="54" t="s">
        <v>312</v>
      </c>
      <c r="B143" s="49" t="s">
        <v>313</v>
      </c>
      <c r="C143" s="39">
        <v>5.4395875309175931E-2</v>
      </c>
      <c r="D143" s="50">
        <v>5.4300715261269131E-2</v>
      </c>
      <c r="E143" s="55">
        <v>0</v>
      </c>
      <c r="F143" s="56">
        <v>0</v>
      </c>
    </row>
    <row r="144" spans="1:6" x14ac:dyDescent="0.25">
      <c r="A144" s="61" t="s">
        <v>314</v>
      </c>
      <c r="B144" s="49" t="s">
        <v>315</v>
      </c>
      <c r="C144" s="39">
        <v>0.11236285500178357</v>
      </c>
      <c r="D144" s="50">
        <v>0.11195955897510095</v>
      </c>
      <c r="E144" s="55">
        <v>0</v>
      </c>
      <c r="F144" s="56">
        <v>0</v>
      </c>
    </row>
    <row r="145" spans="1:6" x14ac:dyDescent="0.25">
      <c r="A145" s="54" t="s">
        <v>316</v>
      </c>
      <c r="B145" s="49" t="s">
        <v>317</v>
      </c>
      <c r="C145" s="39">
        <v>0.21335810108841805</v>
      </c>
      <c r="D145" s="50">
        <v>0.2128908016847082</v>
      </c>
      <c r="E145" s="55">
        <v>0</v>
      </c>
      <c r="F145" s="56">
        <v>0</v>
      </c>
    </row>
    <row r="146" spans="1:6" x14ac:dyDescent="0.25">
      <c r="A146" s="54" t="s">
        <v>318</v>
      </c>
      <c r="B146" s="49" t="s">
        <v>319</v>
      </c>
      <c r="C146" s="39">
        <v>0.26796327571078271</v>
      </c>
      <c r="D146" s="50">
        <v>0.26679308572235455</v>
      </c>
      <c r="E146" s="55">
        <v>0</v>
      </c>
      <c r="F146" s="56">
        <v>0</v>
      </c>
    </row>
    <row r="147" spans="1:6" x14ac:dyDescent="0.25">
      <c r="A147" s="54" t="s">
        <v>320</v>
      </c>
      <c r="B147" s="49" t="s">
        <v>321</v>
      </c>
      <c r="C147" s="39">
        <v>0.26738609551720838</v>
      </c>
      <c r="D147" s="50">
        <v>0.26622359863989808</v>
      </c>
      <c r="E147" s="55">
        <v>0</v>
      </c>
      <c r="F147" s="56">
        <v>0</v>
      </c>
    </row>
    <row r="148" spans="1:6" x14ac:dyDescent="0.25">
      <c r="A148" s="54" t="s">
        <v>322</v>
      </c>
      <c r="B148" s="49" t="s">
        <v>323</v>
      </c>
      <c r="C148" s="39">
        <v>8.9101813550375705E-2</v>
      </c>
      <c r="D148" s="50">
        <v>8.9765181204997088E-2</v>
      </c>
      <c r="E148" s="55">
        <v>0</v>
      </c>
      <c r="F148" s="56">
        <v>0</v>
      </c>
    </row>
    <row r="149" spans="1:6" x14ac:dyDescent="0.25">
      <c r="A149" s="54" t="s">
        <v>324</v>
      </c>
      <c r="B149" s="49" t="s">
        <v>325</v>
      </c>
      <c r="C149" s="39">
        <v>0.10162490483966863</v>
      </c>
      <c r="D149" s="50">
        <v>0.10146111330062366</v>
      </c>
      <c r="E149" s="55">
        <v>0</v>
      </c>
      <c r="F149" s="56">
        <v>0</v>
      </c>
    </row>
    <row r="150" spans="1:6" x14ac:dyDescent="0.25">
      <c r="A150" s="54" t="s">
        <v>326</v>
      </c>
      <c r="B150" s="49" t="s">
        <v>327</v>
      </c>
      <c r="C150" s="39">
        <v>9.4078542776255478E-2</v>
      </c>
      <c r="D150" s="50">
        <v>9.3804923787024874E-2</v>
      </c>
      <c r="E150" s="55">
        <v>0</v>
      </c>
      <c r="F150" s="56">
        <v>0</v>
      </c>
    </row>
    <row r="151" spans="1:6" x14ac:dyDescent="0.25">
      <c r="A151" s="54" t="s">
        <v>328</v>
      </c>
      <c r="B151" s="49" t="s">
        <v>329</v>
      </c>
      <c r="C151" s="39">
        <v>0.1688184690978147</v>
      </c>
      <c r="D151" s="50">
        <v>0.16855765326088906</v>
      </c>
      <c r="E151" s="55">
        <v>0</v>
      </c>
      <c r="F151" s="56">
        <v>0</v>
      </c>
    </row>
    <row r="152" spans="1:6" x14ac:dyDescent="0.25">
      <c r="A152" s="54" t="s">
        <v>330</v>
      </c>
      <c r="B152" s="49" t="s">
        <v>331</v>
      </c>
      <c r="C152" s="39">
        <v>0.51618222486200738</v>
      </c>
      <c r="D152" s="50">
        <v>0.51486656987157164</v>
      </c>
      <c r="E152" s="55">
        <v>1</v>
      </c>
      <c r="F152" s="56">
        <v>0</v>
      </c>
    </row>
    <row r="153" spans="1:6" x14ac:dyDescent="0.25">
      <c r="A153" s="54" t="s">
        <v>332</v>
      </c>
      <c r="B153" s="49" t="s">
        <v>333</v>
      </c>
      <c r="C153" s="39">
        <v>0.31371796549008907</v>
      </c>
      <c r="D153" s="50">
        <v>0.31371148268820537</v>
      </c>
      <c r="E153" s="55">
        <v>0</v>
      </c>
      <c r="F153" s="56">
        <v>1</v>
      </c>
    </row>
    <row r="154" spans="1:6" x14ac:dyDescent="0.25">
      <c r="A154" s="54" t="s">
        <v>334</v>
      </c>
      <c r="B154" s="49" t="s">
        <v>335</v>
      </c>
      <c r="C154" s="39">
        <v>0.2418422383160059</v>
      </c>
      <c r="D154" s="50">
        <v>0.24135225566539112</v>
      </c>
      <c r="E154" s="55">
        <v>0</v>
      </c>
      <c r="F154" s="56">
        <v>0</v>
      </c>
    </row>
    <row r="155" spans="1:6" x14ac:dyDescent="0.25">
      <c r="A155" s="54" t="s">
        <v>336</v>
      </c>
      <c r="B155" s="49" t="s">
        <v>337</v>
      </c>
      <c r="C155" s="39">
        <v>9.9840779801884022E-2</v>
      </c>
      <c r="D155" s="50">
        <v>0.10132376770703597</v>
      </c>
      <c r="E155" s="55">
        <v>0</v>
      </c>
      <c r="F155" s="56">
        <v>0</v>
      </c>
    </row>
    <row r="156" spans="1:6" x14ac:dyDescent="0.25">
      <c r="A156" s="54" t="s">
        <v>338</v>
      </c>
      <c r="B156" s="49" t="s">
        <v>339</v>
      </c>
      <c r="C156" s="39">
        <v>0.14411235736568676</v>
      </c>
      <c r="D156" s="50">
        <v>0.14410287858424034</v>
      </c>
      <c r="E156" s="55">
        <v>0</v>
      </c>
      <c r="F156" s="56">
        <v>0</v>
      </c>
    </row>
    <row r="157" spans="1:6" x14ac:dyDescent="0.25">
      <c r="A157" s="54" t="s">
        <v>340</v>
      </c>
      <c r="B157" s="49" t="s">
        <v>341</v>
      </c>
      <c r="C157" s="39">
        <v>0.2179786884151316</v>
      </c>
      <c r="D157" s="50">
        <v>0.2172617994766653</v>
      </c>
      <c r="E157" s="55">
        <v>0</v>
      </c>
      <c r="F157" s="56">
        <v>0</v>
      </c>
    </row>
    <row r="158" spans="1:6" x14ac:dyDescent="0.25">
      <c r="A158" s="54" t="s">
        <v>342</v>
      </c>
      <c r="B158" s="49" t="s">
        <v>343</v>
      </c>
      <c r="C158" s="39">
        <v>8.8100541080762346E-2</v>
      </c>
      <c r="D158" s="50">
        <v>8.7903239573608183E-2</v>
      </c>
      <c r="E158" s="55">
        <v>0</v>
      </c>
      <c r="F158" s="56">
        <v>0</v>
      </c>
    </row>
    <row r="159" spans="1:6" x14ac:dyDescent="0.25">
      <c r="A159" s="54" t="s">
        <v>344</v>
      </c>
      <c r="B159" s="49" t="s">
        <v>345</v>
      </c>
      <c r="C159" s="39">
        <v>0.23847935798797312</v>
      </c>
      <c r="D159" s="50">
        <v>0.23972104612657175</v>
      </c>
      <c r="E159" s="55">
        <v>0</v>
      </c>
      <c r="F159" s="56">
        <v>0</v>
      </c>
    </row>
    <row r="160" spans="1:6" x14ac:dyDescent="0.25">
      <c r="A160" s="54" t="s">
        <v>346</v>
      </c>
      <c r="B160" s="49" t="s">
        <v>347</v>
      </c>
      <c r="C160" s="39">
        <v>7.7559080377709061E-2</v>
      </c>
      <c r="D160" s="50">
        <v>7.7375470412037808E-2</v>
      </c>
      <c r="E160" s="55">
        <v>0</v>
      </c>
      <c r="F160" s="56">
        <v>0</v>
      </c>
    </row>
    <row r="161" spans="1:6" x14ac:dyDescent="0.25">
      <c r="A161" s="61" t="s">
        <v>348</v>
      </c>
      <c r="B161" s="49" t="s">
        <v>349</v>
      </c>
      <c r="C161" s="39">
        <v>5.1416092647974365E-2</v>
      </c>
      <c r="D161" s="50">
        <v>5.1291605626247849E-2</v>
      </c>
      <c r="E161" s="55">
        <v>0</v>
      </c>
      <c r="F161" s="56">
        <v>0</v>
      </c>
    </row>
    <row r="162" spans="1:6" x14ac:dyDescent="0.25">
      <c r="A162" s="54" t="s">
        <v>350</v>
      </c>
      <c r="B162" s="49" t="s">
        <v>351</v>
      </c>
      <c r="C162" s="39">
        <v>0.20816452338099828</v>
      </c>
      <c r="D162" s="50">
        <v>0.20760946568697222</v>
      </c>
      <c r="E162" s="55">
        <v>0</v>
      </c>
      <c r="F162" s="56">
        <v>0</v>
      </c>
    </row>
    <row r="163" spans="1:6" x14ac:dyDescent="0.25">
      <c r="A163" s="54" t="s">
        <v>352</v>
      </c>
      <c r="B163" s="49" t="s">
        <v>353</v>
      </c>
      <c r="C163" s="39">
        <v>5.953949866005593E-2</v>
      </c>
      <c r="D163" s="50">
        <v>5.9455207242213863E-2</v>
      </c>
      <c r="E163" s="55">
        <v>0</v>
      </c>
      <c r="F163" s="56">
        <v>0</v>
      </c>
    </row>
    <row r="164" spans="1:6" x14ac:dyDescent="0.25">
      <c r="A164" s="54" t="s">
        <v>354</v>
      </c>
      <c r="B164" s="49" t="s">
        <v>355</v>
      </c>
      <c r="C164" s="39">
        <v>0.11993172490186017</v>
      </c>
      <c r="D164" s="50">
        <v>0.11992107122964042</v>
      </c>
      <c r="E164" s="55">
        <v>0</v>
      </c>
      <c r="F164" s="56">
        <v>0</v>
      </c>
    </row>
    <row r="165" spans="1:6" x14ac:dyDescent="0.25">
      <c r="A165" s="54" t="s">
        <v>356</v>
      </c>
      <c r="B165" s="49" t="s">
        <v>357</v>
      </c>
      <c r="C165" s="39">
        <v>0.3376371898283973</v>
      </c>
      <c r="D165" s="50">
        <v>0.3376662102659389</v>
      </c>
      <c r="E165" s="55">
        <v>0</v>
      </c>
      <c r="F165" s="56">
        <v>0</v>
      </c>
    </row>
    <row r="166" spans="1:6" x14ac:dyDescent="0.25">
      <c r="A166" s="54" t="s">
        <v>358</v>
      </c>
      <c r="B166" s="49" t="s">
        <v>359</v>
      </c>
      <c r="C166" s="39">
        <v>0.33651257455933148</v>
      </c>
      <c r="D166" s="50">
        <v>0.3365426410825253</v>
      </c>
      <c r="E166" s="55">
        <v>0</v>
      </c>
      <c r="F166" s="56">
        <v>0</v>
      </c>
    </row>
    <row r="167" spans="1:6" x14ac:dyDescent="0.25">
      <c r="A167" s="54" t="s">
        <v>360</v>
      </c>
      <c r="B167" s="57" t="s">
        <v>361</v>
      </c>
      <c r="C167" s="39">
        <v>0.26583052459422152</v>
      </c>
      <c r="D167" s="50">
        <v>0.26475639960640823</v>
      </c>
      <c r="E167" s="55">
        <v>0</v>
      </c>
      <c r="F167" s="56">
        <v>0</v>
      </c>
    </row>
    <row r="168" spans="1:6" x14ac:dyDescent="0.25">
      <c r="A168" s="54" t="s">
        <v>362</v>
      </c>
      <c r="B168" s="49" t="s">
        <v>363</v>
      </c>
      <c r="C168" s="39">
        <v>3.4285872664607427E-2</v>
      </c>
      <c r="D168" s="50">
        <v>3.4266975209180532E-2</v>
      </c>
      <c r="E168" s="55">
        <v>0</v>
      </c>
      <c r="F168" s="56">
        <v>0</v>
      </c>
    </row>
    <row r="169" spans="1:6" x14ac:dyDescent="0.25">
      <c r="A169" s="54" t="s">
        <v>364</v>
      </c>
      <c r="B169" s="49" t="s">
        <v>365</v>
      </c>
      <c r="C169" s="39">
        <v>0.18375052409225265</v>
      </c>
      <c r="D169" s="50">
        <v>0.18378296775562658</v>
      </c>
      <c r="E169" s="55">
        <v>0</v>
      </c>
      <c r="F169" s="56">
        <v>0</v>
      </c>
    </row>
    <row r="170" spans="1:6" x14ac:dyDescent="0.25">
      <c r="A170" s="54" t="s">
        <v>366</v>
      </c>
      <c r="B170" s="49" t="s">
        <v>367</v>
      </c>
      <c r="C170" s="39">
        <v>0.11103544220721853</v>
      </c>
      <c r="D170" s="50">
        <v>0.11081442233526222</v>
      </c>
      <c r="E170" s="55">
        <v>0</v>
      </c>
      <c r="F170" s="56">
        <v>0</v>
      </c>
    </row>
    <row r="171" spans="1:6" x14ac:dyDescent="0.25">
      <c r="A171" s="54" t="s">
        <v>368</v>
      </c>
      <c r="B171" s="49" t="s">
        <v>369</v>
      </c>
      <c r="C171" s="39">
        <v>0.34325408253464557</v>
      </c>
      <c r="D171" s="50">
        <v>0.34247989041938609</v>
      </c>
      <c r="E171" s="55">
        <v>0</v>
      </c>
      <c r="F171" s="56">
        <v>0</v>
      </c>
    </row>
    <row r="172" spans="1:6" x14ac:dyDescent="0.25">
      <c r="A172" s="54" t="s">
        <v>370</v>
      </c>
      <c r="B172" s="49" t="s">
        <v>371</v>
      </c>
      <c r="C172" s="39">
        <v>0.13829088712047985</v>
      </c>
      <c r="D172" s="50">
        <v>0.13812934652391667</v>
      </c>
      <c r="E172" s="55">
        <v>0</v>
      </c>
      <c r="F172" s="56">
        <v>0</v>
      </c>
    </row>
    <row r="173" spans="1:6" x14ac:dyDescent="0.25">
      <c r="A173" s="54" t="s">
        <v>372</v>
      </c>
      <c r="B173" s="49" t="s">
        <v>373</v>
      </c>
      <c r="C173" s="39">
        <v>7.0347936584324575E-2</v>
      </c>
      <c r="D173" s="50">
        <v>7.0954837216043176E-2</v>
      </c>
      <c r="E173" s="55">
        <v>0</v>
      </c>
      <c r="F173" s="56">
        <v>0</v>
      </c>
    </row>
    <row r="174" spans="1:6" x14ac:dyDescent="0.25">
      <c r="A174" s="61" t="s">
        <v>374</v>
      </c>
      <c r="B174" s="49" t="s">
        <v>375</v>
      </c>
      <c r="C174" s="39">
        <v>5.2457811432054142E-2</v>
      </c>
      <c r="D174" s="50">
        <v>5.2375859453647991E-2</v>
      </c>
      <c r="E174" s="55">
        <v>0</v>
      </c>
      <c r="F174" s="56">
        <v>0</v>
      </c>
    </row>
    <row r="175" spans="1:6" x14ac:dyDescent="0.25">
      <c r="A175" s="54" t="s">
        <v>376</v>
      </c>
      <c r="B175" s="49" t="s">
        <v>377</v>
      </c>
      <c r="C175" s="39">
        <v>8.2257065164590887E-2</v>
      </c>
      <c r="D175" s="50">
        <v>8.1989461845808798E-2</v>
      </c>
      <c r="E175" s="55">
        <v>0</v>
      </c>
      <c r="F175" s="56">
        <v>0</v>
      </c>
    </row>
    <row r="176" spans="1:6" x14ac:dyDescent="0.25">
      <c r="A176" s="54" t="s">
        <v>378</v>
      </c>
      <c r="B176" s="49" t="s">
        <v>379</v>
      </c>
      <c r="C176" s="39">
        <v>7.3724997279419155E-2</v>
      </c>
      <c r="D176" s="50">
        <v>7.3506090808953498E-2</v>
      </c>
      <c r="E176" s="55">
        <v>0</v>
      </c>
      <c r="F176" s="56">
        <v>0</v>
      </c>
    </row>
    <row r="177" spans="1:6" x14ac:dyDescent="0.25">
      <c r="A177" s="54" t="s">
        <v>380</v>
      </c>
      <c r="B177" s="57" t="s">
        <v>381</v>
      </c>
      <c r="C177" s="39">
        <v>0.14907437348181854</v>
      </c>
      <c r="D177" s="58">
        <v>0.1546601346749541</v>
      </c>
      <c r="E177" s="55">
        <v>0</v>
      </c>
      <c r="F177" s="56">
        <v>0</v>
      </c>
    </row>
    <row r="178" spans="1:6" x14ac:dyDescent="0.25">
      <c r="A178" s="54" t="s">
        <v>382</v>
      </c>
      <c r="B178" s="57" t="s">
        <v>383</v>
      </c>
      <c r="C178" s="39">
        <v>7.9981376005635624E-2</v>
      </c>
      <c r="D178" s="50">
        <v>7.9726382953361236E-2</v>
      </c>
      <c r="E178" s="55">
        <v>0</v>
      </c>
      <c r="F178" s="56">
        <v>0</v>
      </c>
    </row>
    <row r="179" spans="1:6" x14ac:dyDescent="0.25">
      <c r="A179" s="54" t="s">
        <v>384</v>
      </c>
      <c r="B179" s="49" t="s">
        <v>385</v>
      </c>
      <c r="C179" s="39">
        <v>0.18899392437063856</v>
      </c>
      <c r="D179" s="50">
        <v>0.18834522090391898</v>
      </c>
      <c r="E179" s="55">
        <v>0</v>
      </c>
      <c r="F179" s="56">
        <v>0</v>
      </c>
    </row>
    <row r="180" spans="1:6" x14ac:dyDescent="0.25">
      <c r="A180" s="54" t="s">
        <v>386</v>
      </c>
      <c r="B180" s="49" t="s">
        <v>387</v>
      </c>
      <c r="C180" s="39">
        <v>9.5073533948381389E-2</v>
      </c>
      <c r="D180" s="50">
        <v>9.4779856122448519E-2</v>
      </c>
      <c r="E180" s="55">
        <v>0</v>
      </c>
      <c r="F180" s="56">
        <v>0</v>
      </c>
    </row>
    <row r="181" spans="1:6" x14ac:dyDescent="0.25">
      <c r="A181" s="54" t="s">
        <v>388</v>
      </c>
      <c r="B181" s="49" t="s">
        <v>389</v>
      </c>
      <c r="C181" s="39">
        <v>0.22863891744772274</v>
      </c>
      <c r="D181" s="50">
        <v>0.22876935866020998</v>
      </c>
      <c r="E181" s="55">
        <v>0</v>
      </c>
      <c r="F181" s="56">
        <v>0</v>
      </c>
    </row>
    <row r="182" spans="1:6" x14ac:dyDescent="0.25">
      <c r="A182" s="54" t="s">
        <v>390</v>
      </c>
      <c r="B182" s="49" t="s">
        <v>391</v>
      </c>
      <c r="C182" s="39">
        <v>0.21191389048547374</v>
      </c>
      <c r="D182" s="50">
        <v>0.21122647761188093</v>
      </c>
      <c r="E182" s="55">
        <v>0</v>
      </c>
      <c r="F182" s="56">
        <v>0</v>
      </c>
    </row>
    <row r="183" spans="1:6" x14ac:dyDescent="0.25">
      <c r="A183" s="54" t="s">
        <v>392</v>
      </c>
      <c r="B183" s="57" t="s">
        <v>393</v>
      </c>
      <c r="C183" s="39">
        <v>0.17659046681131332</v>
      </c>
      <c r="D183" s="50">
        <v>0.17621530188555559</v>
      </c>
      <c r="E183" s="55">
        <v>0</v>
      </c>
      <c r="F183" s="56">
        <v>0</v>
      </c>
    </row>
    <row r="184" spans="1:6" x14ac:dyDescent="0.25">
      <c r="A184" s="54" t="s">
        <v>394</v>
      </c>
      <c r="B184" s="49" t="s">
        <v>395</v>
      </c>
      <c r="C184" s="39">
        <v>0.3366666369732001</v>
      </c>
      <c r="D184" s="50">
        <v>0.33669398032188769</v>
      </c>
      <c r="E184" s="55">
        <v>0</v>
      </c>
      <c r="F184" s="56">
        <v>1</v>
      </c>
    </row>
    <row r="185" spans="1:6" x14ac:dyDescent="0.25">
      <c r="A185" s="54" t="s">
        <v>396</v>
      </c>
      <c r="B185" s="49" t="s">
        <v>397</v>
      </c>
      <c r="C185" s="39">
        <v>7.7060934378944707E-2</v>
      </c>
      <c r="D185" s="50">
        <v>7.7087867720215558E-2</v>
      </c>
      <c r="E185" s="55">
        <v>0</v>
      </c>
      <c r="F185" s="56">
        <v>0</v>
      </c>
    </row>
    <row r="186" spans="1:6" x14ac:dyDescent="0.25">
      <c r="A186" s="54" t="s">
        <v>398</v>
      </c>
      <c r="B186" s="49" t="s">
        <v>399</v>
      </c>
      <c r="C186" s="39">
        <v>7.4401498752118322E-2</v>
      </c>
      <c r="D186" s="50">
        <v>7.4234371513798331E-2</v>
      </c>
      <c r="E186" s="55">
        <v>0</v>
      </c>
      <c r="F186" s="56">
        <v>0</v>
      </c>
    </row>
    <row r="187" spans="1:6" x14ac:dyDescent="0.25">
      <c r="A187" s="54" t="s">
        <v>400</v>
      </c>
      <c r="B187" s="49" t="s">
        <v>401</v>
      </c>
      <c r="C187" s="39">
        <v>0.18974236757459689</v>
      </c>
      <c r="D187" s="50">
        <v>0.18918394552732309</v>
      </c>
      <c r="E187" s="55">
        <v>0</v>
      </c>
      <c r="F187" s="56">
        <v>0</v>
      </c>
    </row>
    <row r="188" spans="1:6" x14ac:dyDescent="0.25">
      <c r="A188" s="54" t="s">
        <v>402</v>
      </c>
      <c r="B188" s="49" t="s">
        <v>403</v>
      </c>
      <c r="C188" s="39">
        <v>0.12532036212587788</v>
      </c>
      <c r="D188" s="50">
        <v>0.12492138457085097</v>
      </c>
      <c r="E188" s="55">
        <v>0</v>
      </c>
      <c r="F188" s="56">
        <v>0</v>
      </c>
    </row>
    <row r="189" spans="1:6" x14ac:dyDescent="0.25">
      <c r="A189" s="54" t="s">
        <v>404</v>
      </c>
      <c r="B189" s="49" t="s">
        <v>405</v>
      </c>
      <c r="C189" s="39">
        <v>6.9025436930677364E-2</v>
      </c>
      <c r="D189" s="50">
        <v>6.9297362135531115E-2</v>
      </c>
      <c r="E189" s="55">
        <v>0</v>
      </c>
      <c r="F189" s="56">
        <v>0</v>
      </c>
    </row>
    <row r="190" spans="1:6" x14ac:dyDescent="0.25">
      <c r="A190" s="54" t="s">
        <v>406</v>
      </c>
      <c r="B190" s="49" t="s">
        <v>407</v>
      </c>
      <c r="C190" s="39">
        <v>0.38448832886456574</v>
      </c>
      <c r="D190" s="50">
        <v>0.3834629790591737</v>
      </c>
      <c r="E190" s="55">
        <v>0</v>
      </c>
      <c r="F190" s="56">
        <v>0</v>
      </c>
    </row>
    <row r="191" spans="1:6" x14ac:dyDescent="0.25">
      <c r="A191" s="54" t="s">
        <v>408</v>
      </c>
      <c r="B191" s="49" t="s">
        <v>409</v>
      </c>
      <c r="C191" s="39">
        <v>6.5298407168027511E-2</v>
      </c>
      <c r="D191" s="50">
        <v>6.5129557357022694E-2</v>
      </c>
      <c r="E191" s="55">
        <v>0</v>
      </c>
      <c r="F191" s="56">
        <v>0</v>
      </c>
    </row>
    <row r="192" spans="1:6" x14ac:dyDescent="0.25">
      <c r="A192" s="54" t="s">
        <v>410</v>
      </c>
      <c r="B192" s="57" t="s">
        <v>411</v>
      </c>
      <c r="C192" s="39">
        <v>9.3382632796740903E-2</v>
      </c>
      <c r="D192" s="50">
        <v>9.3211762003467202E-2</v>
      </c>
      <c r="E192" s="55">
        <v>0</v>
      </c>
      <c r="F192" s="56">
        <v>0</v>
      </c>
    </row>
    <row r="193" spans="1:6" x14ac:dyDescent="0.25">
      <c r="A193" s="54" t="s">
        <v>412</v>
      </c>
      <c r="B193" s="49" t="s">
        <v>413</v>
      </c>
      <c r="C193" s="39">
        <v>0.11238521675820658</v>
      </c>
      <c r="D193" s="50">
        <v>0.11205788533050122</v>
      </c>
      <c r="E193" s="55">
        <v>0</v>
      </c>
      <c r="F193" s="56">
        <v>0</v>
      </c>
    </row>
    <row r="194" spans="1:6" x14ac:dyDescent="0.25">
      <c r="A194" s="54" t="s">
        <v>414</v>
      </c>
      <c r="B194" s="49" t="s">
        <v>415</v>
      </c>
      <c r="C194" s="39">
        <v>0.17505720343718784</v>
      </c>
      <c r="D194" s="50">
        <v>0.17501693011501185</v>
      </c>
      <c r="E194" s="55">
        <v>0</v>
      </c>
      <c r="F194" s="56">
        <v>0</v>
      </c>
    </row>
    <row r="195" spans="1:6" x14ac:dyDescent="0.25">
      <c r="A195" s="54" t="s">
        <v>416</v>
      </c>
      <c r="B195" s="49" t="s">
        <v>417</v>
      </c>
      <c r="C195" s="39">
        <v>0.18859485472882534</v>
      </c>
      <c r="D195" s="50">
        <v>0.18799075401974882</v>
      </c>
      <c r="E195" s="55">
        <v>0</v>
      </c>
      <c r="F195" s="56">
        <v>0</v>
      </c>
    </row>
    <row r="196" spans="1:6" x14ac:dyDescent="0.25">
      <c r="A196" s="54" t="s">
        <v>418</v>
      </c>
      <c r="B196" s="49" t="s">
        <v>419</v>
      </c>
      <c r="C196" s="39">
        <v>0.152982432499358</v>
      </c>
      <c r="D196" s="50">
        <v>0.15219038455618861</v>
      </c>
      <c r="E196" s="55">
        <v>0</v>
      </c>
      <c r="F196" s="56">
        <v>1</v>
      </c>
    </row>
    <row r="197" spans="1:6" x14ac:dyDescent="0.25">
      <c r="A197" s="54" t="s">
        <v>420</v>
      </c>
      <c r="B197" s="49" t="s">
        <v>421</v>
      </c>
      <c r="C197" s="39">
        <v>0.11715754636293857</v>
      </c>
      <c r="D197" s="50">
        <v>0.1169711172791654</v>
      </c>
      <c r="E197" s="55">
        <v>0</v>
      </c>
      <c r="F197" s="56">
        <v>0</v>
      </c>
    </row>
    <row r="198" spans="1:6" x14ac:dyDescent="0.25">
      <c r="A198" s="54" t="s">
        <v>422</v>
      </c>
      <c r="B198" s="49" t="s">
        <v>423</v>
      </c>
      <c r="C198" s="39">
        <v>0.19718399192559904</v>
      </c>
      <c r="D198" s="50">
        <v>0.19658236426226666</v>
      </c>
      <c r="E198" s="55">
        <v>0</v>
      </c>
      <c r="F198" s="56">
        <v>0</v>
      </c>
    </row>
    <row r="199" spans="1:6" x14ac:dyDescent="0.25">
      <c r="A199" s="54" t="s">
        <v>424</v>
      </c>
      <c r="B199" s="49" t="s">
        <v>425</v>
      </c>
      <c r="C199" s="39">
        <v>0.1460261641448754</v>
      </c>
      <c r="D199" s="50">
        <v>0.14563701690177402</v>
      </c>
      <c r="E199" s="55">
        <v>0</v>
      </c>
      <c r="F199" s="56">
        <v>0</v>
      </c>
    </row>
    <row r="200" spans="1:6" x14ac:dyDescent="0.25">
      <c r="A200" s="54" t="s">
        <v>426</v>
      </c>
      <c r="B200" s="49" t="s">
        <v>427</v>
      </c>
      <c r="C200" s="39">
        <v>0.19567948124222015</v>
      </c>
      <c r="D200" s="50">
        <v>0.19688703822981263</v>
      </c>
      <c r="E200" s="55">
        <v>0</v>
      </c>
      <c r="F200" s="56">
        <v>0</v>
      </c>
    </row>
    <row r="201" spans="1:6" x14ac:dyDescent="0.25">
      <c r="A201" s="54" t="s">
        <v>428</v>
      </c>
      <c r="B201" s="49" t="s">
        <v>429</v>
      </c>
      <c r="C201" s="39">
        <v>0.1522134099373475</v>
      </c>
      <c r="D201" s="50">
        <v>0.15173477853562964</v>
      </c>
      <c r="E201" s="55">
        <v>0</v>
      </c>
      <c r="F201" s="56">
        <v>0</v>
      </c>
    </row>
    <row r="202" spans="1:6" x14ac:dyDescent="0.25">
      <c r="A202" s="54" t="s">
        <v>430</v>
      </c>
      <c r="B202" s="49" t="s">
        <v>431</v>
      </c>
      <c r="C202" s="39">
        <v>0.12825881880271384</v>
      </c>
      <c r="D202" s="50">
        <v>0.1281295883696536</v>
      </c>
      <c r="E202" s="55">
        <v>0</v>
      </c>
      <c r="F202" s="56">
        <v>0</v>
      </c>
    </row>
    <row r="203" spans="1:6" x14ac:dyDescent="0.25">
      <c r="A203" s="54" t="s">
        <v>432</v>
      </c>
      <c r="B203" s="49" t="s">
        <v>433</v>
      </c>
      <c r="C203" s="39">
        <v>9.0945983629382443E-2</v>
      </c>
      <c r="D203" s="50">
        <v>9.0898397565542577E-2</v>
      </c>
      <c r="E203" s="55">
        <v>0</v>
      </c>
      <c r="F203" s="56">
        <v>0</v>
      </c>
    </row>
    <row r="204" spans="1:6" x14ac:dyDescent="0.25">
      <c r="A204" s="54" t="s">
        <v>434</v>
      </c>
      <c r="B204" s="49" t="s">
        <v>435</v>
      </c>
      <c r="C204" s="39">
        <v>9.2430174654799635E-2</v>
      </c>
      <c r="D204" s="50">
        <v>9.2158620943719266E-2</v>
      </c>
      <c r="E204" s="55">
        <v>0</v>
      </c>
      <c r="F204" s="56">
        <v>0</v>
      </c>
    </row>
    <row r="205" spans="1:6" x14ac:dyDescent="0.25">
      <c r="A205" s="54" t="s">
        <v>436</v>
      </c>
      <c r="B205" s="49" t="s">
        <v>437</v>
      </c>
      <c r="C205" s="39">
        <v>9.0208430274031415E-2</v>
      </c>
      <c r="D205" s="50">
        <v>9.0212288012670755E-2</v>
      </c>
      <c r="E205" s="55">
        <v>0</v>
      </c>
      <c r="F205" s="56">
        <v>1</v>
      </c>
    </row>
    <row r="206" spans="1:6" x14ac:dyDescent="0.25">
      <c r="A206" s="54" t="s">
        <v>438</v>
      </c>
      <c r="B206" s="49" t="s">
        <v>439</v>
      </c>
      <c r="C206" s="39">
        <v>0.10655173823457786</v>
      </c>
      <c r="D206" s="50">
        <v>0.1061984994277801</v>
      </c>
      <c r="E206" s="55">
        <v>0</v>
      </c>
      <c r="F206" s="56">
        <v>0</v>
      </c>
    </row>
    <row r="207" spans="1:6" x14ac:dyDescent="0.25">
      <c r="A207" s="54" t="s">
        <v>440</v>
      </c>
      <c r="B207" s="49" t="s">
        <v>441</v>
      </c>
      <c r="C207" s="39">
        <v>0.11211833319591687</v>
      </c>
      <c r="D207" s="50">
        <v>0.11180523505804399</v>
      </c>
      <c r="E207" s="55">
        <v>0</v>
      </c>
      <c r="F207" s="56">
        <v>0</v>
      </c>
    </row>
    <row r="208" spans="1:6" x14ac:dyDescent="0.25">
      <c r="A208" s="54" t="s">
        <v>442</v>
      </c>
      <c r="B208" s="49" t="s">
        <v>443</v>
      </c>
      <c r="C208" s="39">
        <v>6.568876446614029E-2</v>
      </c>
      <c r="D208" s="50">
        <v>6.6123340340027648E-2</v>
      </c>
      <c r="E208" s="55">
        <v>0</v>
      </c>
      <c r="F208" s="56">
        <v>0</v>
      </c>
    </row>
    <row r="209" spans="1:6" x14ac:dyDescent="0.25">
      <c r="A209" s="54" t="s">
        <v>444</v>
      </c>
      <c r="B209" s="49" t="s">
        <v>445</v>
      </c>
      <c r="C209" s="39">
        <v>9.7389710591589101E-2</v>
      </c>
      <c r="D209" s="50">
        <v>9.7147927791436786E-2</v>
      </c>
      <c r="E209" s="55">
        <v>0</v>
      </c>
      <c r="F209" s="56">
        <v>0</v>
      </c>
    </row>
    <row r="210" spans="1:6" x14ac:dyDescent="0.25">
      <c r="A210" s="54" t="s">
        <v>446</v>
      </c>
      <c r="B210" s="49" t="s">
        <v>447</v>
      </c>
      <c r="C210" s="39">
        <v>8.884721305591893E-2</v>
      </c>
      <c r="D210" s="50">
        <v>8.859638622634089E-2</v>
      </c>
      <c r="E210" s="55">
        <v>0</v>
      </c>
      <c r="F210" s="56">
        <v>0</v>
      </c>
    </row>
    <row r="211" spans="1:6" x14ac:dyDescent="0.25">
      <c r="A211" s="54" t="s">
        <v>448</v>
      </c>
      <c r="B211" s="49" t="s">
        <v>449</v>
      </c>
      <c r="C211" s="39">
        <v>0.22774437843915168</v>
      </c>
      <c r="D211" s="50">
        <v>0.22686049056881816</v>
      </c>
      <c r="E211" s="55">
        <v>0</v>
      </c>
      <c r="F211" s="56">
        <v>0</v>
      </c>
    </row>
    <row r="212" spans="1:6" x14ac:dyDescent="0.25">
      <c r="A212" s="54" t="s">
        <v>450</v>
      </c>
      <c r="B212" s="49" t="s">
        <v>451</v>
      </c>
      <c r="C212" s="39">
        <v>0.14846693743910855</v>
      </c>
      <c r="D212" s="58">
        <v>0.14810539655447547</v>
      </c>
      <c r="E212" s="55">
        <v>0</v>
      </c>
      <c r="F212" s="56">
        <v>0</v>
      </c>
    </row>
    <row r="213" spans="1:6" x14ac:dyDescent="0.25">
      <c r="A213" s="54" t="s">
        <v>452</v>
      </c>
      <c r="B213" s="57" t="s">
        <v>453</v>
      </c>
      <c r="C213" s="39">
        <v>7.8216373822652313E-2</v>
      </c>
      <c r="D213" s="58">
        <v>7.8077551839209725E-2</v>
      </c>
      <c r="E213" s="55">
        <v>0</v>
      </c>
      <c r="F213" s="56">
        <v>0</v>
      </c>
    </row>
    <row r="214" spans="1:6" x14ac:dyDescent="0.25">
      <c r="A214" s="54" t="s">
        <v>454</v>
      </c>
      <c r="B214" s="49" t="s">
        <v>455</v>
      </c>
      <c r="C214" s="39">
        <v>0.13351791097004223</v>
      </c>
      <c r="D214" s="50">
        <v>0.13328528506210879</v>
      </c>
      <c r="E214" s="55">
        <v>0</v>
      </c>
      <c r="F214" s="56">
        <v>0</v>
      </c>
    </row>
    <row r="215" spans="1:6" x14ac:dyDescent="0.25">
      <c r="A215" s="54" t="s">
        <v>456</v>
      </c>
      <c r="B215" s="49" t="s">
        <v>457</v>
      </c>
      <c r="C215" s="39">
        <v>9.8606873056757333E-2</v>
      </c>
      <c r="D215" s="50">
        <v>9.8234753776501441E-2</v>
      </c>
      <c r="E215" s="55">
        <v>0</v>
      </c>
      <c r="F215" s="56">
        <v>0</v>
      </c>
    </row>
    <row r="216" spans="1:6" x14ac:dyDescent="0.25">
      <c r="A216" s="54" t="s">
        <v>458</v>
      </c>
      <c r="B216" s="49" t="s">
        <v>459</v>
      </c>
      <c r="C216" s="39">
        <v>0.33414444547284866</v>
      </c>
      <c r="D216" s="50">
        <v>0.33401616629002856</v>
      </c>
      <c r="E216" s="55">
        <v>0</v>
      </c>
      <c r="F216" s="56">
        <v>0</v>
      </c>
    </row>
    <row r="217" spans="1:6" x14ac:dyDescent="0.25">
      <c r="A217" s="54" t="s">
        <v>460</v>
      </c>
      <c r="B217" s="49" t="s">
        <v>461</v>
      </c>
      <c r="C217" s="39">
        <v>0.17176208820244088</v>
      </c>
      <c r="D217" s="50">
        <v>0.17188440652875064</v>
      </c>
      <c r="E217" s="55">
        <v>0</v>
      </c>
      <c r="F217" s="56">
        <v>0</v>
      </c>
    </row>
    <row r="218" spans="1:6" x14ac:dyDescent="0.25">
      <c r="A218" s="54" t="s">
        <v>462</v>
      </c>
      <c r="B218" s="49" t="s">
        <v>463</v>
      </c>
      <c r="C218" s="39">
        <v>8.8197266115242465E-2</v>
      </c>
      <c r="D218" s="50">
        <v>8.7901191551631133E-2</v>
      </c>
      <c r="E218" s="55">
        <v>0</v>
      </c>
      <c r="F218" s="56">
        <v>0</v>
      </c>
    </row>
    <row r="219" spans="1:6" x14ac:dyDescent="0.25">
      <c r="A219" s="54" t="s">
        <v>464</v>
      </c>
      <c r="B219" s="49" t="s">
        <v>465</v>
      </c>
      <c r="C219" s="39">
        <v>0.11942420752845137</v>
      </c>
      <c r="D219" s="50">
        <v>0.11911599470743453</v>
      </c>
      <c r="E219" s="55">
        <v>0</v>
      </c>
      <c r="F219" s="56">
        <v>0</v>
      </c>
    </row>
    <row r="220" spans="1:6" x14ac:dyDescent="0.25">
      <c r="A220" s="54" t="s">
        <v>466</v>
      </c>
      <c r="B220" s="49" t="s">
        <v>467</v>
      </c>
      <c r="C220" s="39">
        <v>0.13110292720571617</v>
      </c>
      <c r="D220" s="50">
        <v>0.1307872407183816</v>
      </c>
      <c r="E220" s="55">
        <v>0</v>
      </c>
      <c r="F220" s="56">
        <v>0</v>
      </c>
    </row>
    <row r="221" spans="1:6" x14ac:dyDescent="0.25">
      <c r="A221" s="54" t="s">
        <v>468</v>
      </c>
      <c r="B221" s="49" t="s">
        <v>469</v>
      </c>
      <c r="C221" s="39">
        <v>7.1243929153518848E-2</v>
      </c>
      <c r="D221" s="50">
        <v>7.1025032058651127E-2</v>
      </c>
      <c r="E221" s="55">
        <v>0</v>
      </c>
      <c r="F221" s="56">
        <v>0</v>
      </c>
    </row>
    <row r="222" spans="1:6" x14ac:dyDescent="0.25">
      <c r="A222" s="54" t="s">
        <v>470</v>
      </c>
      <c r="B222" s="57" t="s">
        <v>471</v>
      </c>
      <c r="C222" s="39">
        <v>0.2124049791572899</v>
      </c>
      <c r="D222" s="50">
        <v>0.21173097910779551</v>
      </c>
      <c r="E222" s="55">
        <v>0</v>
      </c>
      <c r="F222" s="56">
        <v>0</v>
      </c>
    </row>
    <row r="223" spans="1:6" x14ac:dyDescent="0.25">
      <c r="A223" s="54" t="s">
        <v>472</v>
      </c>
      <c r="B223" s="57" t="s">
        <v>473</v>
      </c>
      <c r="C223" s="39">
        <v>0.18001379144919866</v>
      </c>
      <c r="D223" s="50">
        <v>0.17995599235988272</v>
      </c>
      <c r="E223" s="55">
        <v>0</v>
      </c>
      <c r="F223" s="56">
        <v>0</v>
      </c>
    </row>
    <row r="224" spans="1:6" x14ac:dyDescent="0.25">
      <c r="A224" s="54" t="s">
        <v>474</v>
      </c>
      <c r="B224" s="49" t="s">
        <v>475</v>
      </c>
      <c r="C224" s="39">
        <v>0.20898042298803834</v>
      </c>
      <c r="D224" s="50">
        <v>0.20850939244814146</v>
      </c>
      <c r="E224" s="55">
        <v>0</v>
      </c>
      <c r="F224" s="56">
        <v>0</v>
      </c>
    </row>
    <row r="225" spans="1:6" x14ac:dyDescent="0.25">
      <c r="A225" s="54" t="s">
        <v>476</v>
      </c>
      <c r="B225" s="49" t="s">
        <v>477</v>
      </c>
      <c r="C225" s="39">
        <v>0.24047880248143455</v>
      </c>
      <c r="D225" s="50">
        <v>0.23968374131409789</v>
      </c>
      <c r="E225" s="55">
        <v>0</v>
      </c>
      <c r="F225" s="56">
        <v>0</v>
      </c>
    </row>
    <row r="226" spans="1:6" x14ac:dyDescent="0.25">
      <c r="A226" s="54" t="s">
        <v>478</v>
      </c>
      <c r="B226" s="49" t="s">
        <v>479</v>
      </c>
      <c r="C226" s="39">
        <v>9.0511555060453455E-2</v>
      </c>
      <c r="D226" s="62">
        <v>9.0313524291512029E-2</v>
      </c>
      <c r="E226" s="55">
        <v>0</v>
      </c>
      <c r="F226" s="56">
        <v>0</v>
      </c>
    </row>
    <row r="227" spans="1:6" x14ac:dyDescent="0.25">
      <c r="A227" s="54" t="s">
        <v>480</v>
      </c>
      <c r="B227" s="49" t="s">
        <v>481</v>
      </c>
      <c r="C227" s="39">
        <v>0.15898419069470809</v>
      </c>
      <c r="D227" s="50">
        <v>0.15850550070957881</v>
      </c>
      <c r="E227" s="55">
        <v>0</v>
      </c>
      <c r="F227" s="56">
        <v>0</v>
      </c>
    </row>
    <row r="228" spans="1:6" x14ac:dyDescent="0.25">
      <c r="A228" s="54" t="s">
        <v>482</v>
      </c>
      <c r="B228" s="49" t="s">
        <v>483</v>
      </c>
      <c r="C228" s="39">
        <v>0.10633795603974648</v>
      </c>
      <c r="D228" s="50">
        <v>0.10595340737405075</v>
      </c>
      <c r="E228" s="55">
        <v>0</v>
      </c>
      <c r="F228" s="56">
        <v>0</v>
      </c>
    </row>
    <row r="229" spans="1:6" x14ac:dyDescent="0.25">
      <c r="A229" s="54" t="s">
        <v>484</v>
      </c>
      <c r="B229" s="49" t="s">
        <v>485</v>
      </c>
      <c r="C229" s="39">
        <v>0.14503442790737583</v>
      </c>
      <c r="D229" s="50">
        <v>0.14499613491322036</v>
      </c>
      <c r="E229" s="55">
        <v>0</v>
      </c>
      <c r="F229" s="56">
        <v>0</v>
      </c>
    </row>
    <row r="230" spans="1:6" x14ac:dyDescent="0.25">
      <c r="A230" s="54" t="s">
        <v>486</v>
      </c>
      <c r="B230" s="49" t="s">
        <v>487</v>
      </c>
      <c r="C230" s="39">
        <v>0.17960874113049755</v>
      </c>
      <c r="D230" s="50">
        <v>0.17953374658930407</v>
      </c>
      <c r="E230" s="55">
        <v>0</v>
      </c>
      <c r="F230" s="56">
        <v>1</v>
      </c>
    </row>
    <row r="231" spans="1:6" x14ac:dyDescent="0.25">
      <c r="A231" s="54" t="s">
        <v>488</v>
      </c>
      <c r="B231" s="49" t="s">
        <v>489</v>
      </c>
      <c r="C231" s="39">
        <v>0.17313588251565418</v>
      </c>
      <c r="D231" s="50">
        <v>0.17268835353667594</v>
      </c>
      <c r="E231" s="55">
        <v>0</v>
      </c>
      <c r="F231" s="56">
        <v>0</v>
      </c>
    </row>
    <row r="232" spans="1:6" x14ac:dyDescent="0.25">
      <c r="A232" s="54" t="s">
        <v>490</v>
      </c>
      <c r="B232" s="49" t="s">
        <v>491</v>
      </c>
      <c r="C232" s="39">
        <v>8.5036979596829834E-2</v>
      </c>
      <c r="D232" s="50">
        <v>8.4788244385104225E-2</v>
      </c>
      <c r="E232" s="55">
        <v>0</v>
      </c>
      <c r="F232" s="56">
        <v>0</v>
      </c>
    </row>
    <row r="233" spans="1:6" x14ac:dyDescent="0.25">
      <c r="A233" s="54" t="s">
        <v>492</v>
      </c>
      <c r="B233" s="49" t="s">
        <v>493</v>
      </c>
      <c r="C233" s="39">
        <v>0.14914554785885978</v>
      </c>
      <c r="D233" s="50">
        <v>0.14911753083959842</v>
      </c>
      <c r="E233" s="55">
        <v>0</v>
      </c>
      <c r="F233" s="56">
        <v>0</v>
      </c>
    </row>
    <row r="234" spans="1:6" x14ac:dyDescent="0.25">
      <c r="A234" s="54" t="s">
        <v>494</v>
      </c>
      <c r="B234" s="49" t="s">
        <v>495</v>
      </c>
      <c r="C234" s="39">
        <v>9.8603057981413958E-2</v>
      </c>
      <c r="D234" s="50">
        <v>9.8248895238355075E-2</v>
      </c>
      <c r="E234" s="55">
        <v>0</v>
      </c>
      <c r="F234" s="56">
        <v>0</v>
      </c>
    </row>
    <row r="235" spans="1:6" x14ac:dyDescent="0.25">
      <c r="A235" s="54" t="s">
        <v>496</v>
      </c>
      <c r="B235" s="57" t="s">
        <v>497</v>
      </c>
      <c r="C235" s="39">
        <v>0.10953956105965312</v>
      </c>
      <c r="D235" s="50">
        <v>0.10952486120197423</v>
      </c>
      <c r="E235" s="55">
        <v>0</v>
      </c>
      <c r="F235" s="56">
        <v>0</v>
      </c>
    </row>
    <row r="236" spans="1:6" x14ac:dyDescent="0.25">
      <c r="A236" s="54" t="s">
        <v>498</v>
      </c>
      <c r="B236" s="49" t="s">
        <v>499</v>
      </c>
      <c r="C236" s="39">
        <v>7.7044362248149395E-2</v>
      </c>
      <c r="D236" s="50">
        <v>7.6810906775475002E-2</v>
      </c>
      <c r="E236" s="55">
        <v>0</v>
      </c>
      <c r="F236" s="56">
        <v>0</v>
      </c>
    </row>
    <row r="237" spans="1:6" x14ac:dyDescent="0.25">
      <c r="A237" s="54" t="s">
        <v>500</v>
      </c>
      <c r="B237" s="49" t="s">
        <v>501</v>
      </c>
      <c r="C237" s="39">
        <v>9.44676939122987E-2</v>
      </c>
      <c r="D237" s="50">
        <v>9.4457491399573199E-2</v>
      </c>
      <c r="E237" s="55">
        <v>0</v>
      </c>
      <c r="F237" s="56">
        <v>1</v>
      </c>
    </row>
    <row r="238" spans="1:6" x14ac:dyDescent="0.25">
      <c r="A238" s="54" t="s">
        <v>502</v>
      </c>
      <c r="B238" s="57" t="s">
        <v>503</v>
      </c>
      <c r="C238" s="39">
        <v>0.18192301582688888</v>
      </c>
      <c r="D238" s="50">
        <v>0.18161316037761854</v>
      </c>
      <c r="E238" s="55">
        <v>0</v>
      </c>
      <c r="F238" s="56">
        <v>0</v>
      </c>
    </row>
    <row r="239" spans="1:6" x14ac:dyDescent="0.25">
      <c r="A239" s="54" t="s">
        <v>504</v>
      </c>
      <c r="B239" s="49" t="s">
        <v>505</v>
      </c>
      <c r="C239" s="39">
        <v>7.0669103310888465E-2</v>
      </c>
      <c r="D239" s="50">
        <v>7.0720441823918373E-2</v>
      </c>
      <c r="E239" s="55">
        <v>0</v>
      </c>
      <c r="F239" s="56">
        <v>0</v>
      </c>
    </row>
    <row r="240" spans="1:6" x14ac:dyDescent="0.25">
      <c r="A240" s="54" t="s">
        <v>506</v>
      </c>
      <c r="B240" s="49" t="s">
        <v>507</v>
      </c>
      <c r="C240" s="39">
        <v>0.14743120281936714</v>
      </c>
      <c r="D240" s="50">
        <v>0.14735024241026856</v>
      </c>
      <c r="E240" s="55">
        <v>0</v>
      </c>
      <c r="F240" s="56">
        <v>0</v>
      </c>
    </row>
    <row r="241" spans="1:6" x14ac:dyDescent="0.25">
      <c r="A241" s="54" t="s">
        <v>508</v>
      </c>
      <c r="B241" s="49" t="s">
        <v>509</v>
      </c>
      <c r="C241" s="39">
        <v>7.9777820599577998E-2</v>
      </c>
      <c r="D241" s="50">
        <v>7.9526583519436117E-2</v>
      </c>
      <c r="E241" s="55">
        <v>0</v>
      </c>
      <c r="F241" s="56">
        <v>0</v>
      </c>
    </row>
    <row r="242" spans="1:6" x14ac:dyDescent="0.25">
      <c r="A242" s="54" t="s">
        <v>510</v>
      </c>
      <c r="B242" s="49" t="s">
        <v>511</v>
      </c>
      <c r="C242" s="39">
        <v>7.5709729285169031E-2</v>
      </c>
      <c r="D242" s="50">
        <v>7.5597210286848862E-2</v>
      </c>
      <c r="E242" s="55">
        <v>0</v>
      </c>
      <c r="F242" s="56">
        <v>0</v>
      </c>
    </row>
    <row r="243" spans="1:6" x14ac:dyDescent="0.25">
      <c r="A243" s="54" t="s">
        <v>512</v>
      </c>
      <c r="B243" s="57" t="s">
        <v>513</v>
      </c>
      <c r="C243" s="39">
        <v>7.0153006005652274E-2</v>
      </c>
      <c r="D243" s="50">
        <v>7.0146719404124064E-2</v>
      </c>
      <c r="E243" s="55">
        <v>0</v>
      </c>
      <c r="F243" s="56">
        <v>0</v>
      </c>
    </row>
    <row r="244" spans="1:6" x14ac:dyDescent="0.25">
      <c r="A244" s="54" t="s">
        <v>514</v>
      </c>
      <c r="B244" s="49" t="s">
        <v>515</v>
      </c>
      <c r="C244" s="39">
        <v>0.19360831350499749</v>
      </c>
      <c r="D244" s="50">
        <v>0.19506322943910201</v>
      </c>
      <c r="E244" s="55">
        <v>0</v>
      </c>
      <c r="F244" s="56">
        <v>0</v>
      </c>
    </row>
    <row r="245" spans="1:6" x14ac:dyDescent="0.25">
      <c r="A245" s="54" t="s">
        <v>516</v>
      </c>
      <c r="B245" s="57" t="s">
        <v>517</v>
      </c>
      <c r="C245" s="39">
        <v>9.5354388706589313E-2</v>
      </c>
      <c r="D245" s="50">
        <v>9.5241330210280514E-2</v>
      </c>
      <c r="E245" s="55">
        <v>0</v>
      </c>
      <c r="F245" s="56">
        <v>0</v>
      </c>
    </row>
    <row r="246" spans="1:6" x14ac:dyDescent="0.25">
      <c r="A246" s="54" t="s">
        <v>518</v>
      </c>
      <c r="B246" s="49" t="s">
        <v>519</v>
      </c>
      <c r="C246" s="39">
        <v>0.1700431686724001</v>
      </c>
      <c r="D246" s="50">
        <v>0.16925427038919905</v>
      </c>
      <c r="E246" s="55">
        <v>0</v>
      </c>
      <c r="F246" s="56">
        <v>0</v>
      </c>
    </row>
    <row r="247" spans="1:6" x14ac:dyDescent="0.25">
      <c r="A247" s="54" t="s">
        <v>520</v>
      </c>
      <c r="B247" s="49" t="s">
        <v>521</v>
      </c>
      <c r="C247" s="39">
        <v>0.15525765467794789</v>
      </c>
      <c r="D247" s="50">
        <v>0.15476295648889601</v>
      </c>
      <c r="E247" s="55">
        <v>0</v>
      </c>
      <c r="F247" s="56">
        <v>0</v>
      </c>
    </row>
    <row r="248" spans="1:6" x14ac:dyDescent="0.25">
      <c r="A248" s="54" t="s">
        <v>522</v>
      </c>
      <c r="B248" s="49" t="s">
        <v>523</v>
      </c>
      <c r="C248" s="39">
        <v>8.1758626738456686E-2</v>
      </c>
      <c r="D248" s="50">
        <v>8.207356203131605E-2</v>
      </c>
      <c r="E248" s="55">
        <v>0</v>
      </c>
      <c r="F248" s="56">
        <v>0</v>
      </c>
    </row>
    <row r="249" spans="1:6" x14ac:dyDescent="0.25">
      <c r="A249" s="61" t="s">
        <v>524</v>
      </c>
      <c r="B249" s="49" t="s">
        <v>525</v>
      </c>
      <c r="C249" s="39">
        <v>8.9938039050209195E-2</v>
      </c>
      <c r="D249" s="50">
        <v>8.9946357770169696E-2</v>
      </c>
      <c r="E249" s="55">
        <v>0</v>
      </c>
      <c r="F249" s="56">
        <v>0</v>
      </c>
    </row>
    <row r="250" spans="1:6" x14ac:dyDescent="0.25">
      <c r="A250" s="54" t="s">
        <v>526</v>
      </c>
      <c r="B250" s="49" t="s">
        <v>527</v>
      </c>
      <c r="C250" s="39">
        <v>7.184141658202095E-2</v>
      </c>
      <c r="D250" s="50">
        <v>7.1763431461729005E-2</v>
      </c>
      <c r="E250" s="55">
        <v>0</v>
      </c>
      <c r="F250" s="56">
        <v>0</v>
      </c>
    </row>
    <row r="251" spans="1:6" x14ac:dyDescent="0.25">
      <c r="A251" s="54" t="s">
        <v>528</v>
      </c>
      <c r="B251" s="49" t="s">
        <v>529</v>
      </c>
      <c r="C251" s="39">
        <v>0.10106790763849999</v>
      </c>
      <c r="D251" s="50">
        <v>0.10091207601327314</v>
      </c>
      <c r="E251" s="55">
        <v>0</v>
      </c>
      <c r="F251" s="56">
        <v>0</v>
      </c>
    </row>
    <row r="252" spans="1:6" x14ac:dyDescent="0.25">
      <c r="A252" s="54" t="s">
        <v>530</v>
      </c>
      <c r="B252" s="49" t="s">
        <v>531</v>
      </c>
      <c r="C252" s="39">
        <v>8.6070210691554488E-2</v>
      </c>
      <c r="D252" s="50">
        <v>8.6266098278728942E-2</v>
      </c>
      <c r="E252" s="55">
        <v>0</v>
      </c>
      <c r="F252" s="56">
        <v>0</v>
      </c>
    </row>
    <row r="253" spans="1:6" x14ac:dyDescent="0.25">
      <c r="A253" s="54" t="s">
        <v>532</v>
      </c>
      <c r="B253" s="49" t="s">
        <v>533</v>
      </c>
      <c r="C253" s="39">
        <v>0.18131471748803474</v>
      </c>
      <c r="D253" s="50">
        <v>0.18072473499410058</v>
      </c>
      <c r="E253" s="55">
        <v>0</v>
      </c>
      <c r="F253" s="56">
        <v>0</v>
      </c>
    </row>
    <row r="254" spans="1:6" x14ac:dyDescent="0.25">
      <c r="A254" s="54" t="s">
        <v>534</v>
      </c>
      <c r="B254" s="49" t="s">
        <v>535</v>
      </c>
      <c r="C254" s="39">
        <v>5.8567900003114584E-2</v>
      </c>
      <c r="D254" s="50">
        <v>5.84525122713054E-2</v>
      </c>
      <c r="E254" s="55">
        <v>0</v>
      </c>
      <c r="F254" s="56">
        <v>0</v>
      </c>
    </row>
    <row r="255" spans="1:6" x14ac:dyDescent="0.25">
      <c r="A255" s="54" t="s">
        <v>536</v>
      </c>
      <c r="B255" s="49" t="s">
        <v>537</v>
      </c>
      <c r="C255" s="39">
        <v>0.1208266700351544</v>
      </c>
      <c r="D255" s="50">
        <v>0.12034175553999946</v>
      </c>
      <c r="E255" s="55">
        <v>0</v>
      </c>
      <c r="F255" s="56">
        <v>1</v>
      </c>
    </row>
    <row r="256" spans="1:6" x14ac:dyDescent="0.25">
      <c r="A256" s="54" t="s">
        <v>538</v>
      </c>
      <c r="B256" s="49" t="s">
        <v>539</v>
      </c>
      <c r="C256" s="39">
        <v>9.4994409371949362E-2</v>
      </c>
      <c r="D256" s="50">
        <v>9.472896535750662E-2</v>
      </c>
      <c r="E256" s="55">
        <v>0</v>
      </c>
      <c r="F256" s="56">
        <v>0</v>
      </c>
    </row>
    <row r="257" spans="1:6" x14ac:dyDescent="0.25">
      <c r="A257" s="54" t="s">
        <v>540</v>
      </c>
      <c r="B257" s="49" t="s">
        <v>541</v>
      </c>
      <c r="C257" s="39">
        <v>4.6604097518344816E-2</v>
      </c>
      <c r="D257" s="50">
        <v>4.6630212642083217E-2</v>
      </c>
      <c r="E257" s="55">
        <v>0</v>
      </c>
      <c r="F257" s="56">
        <v>0</v>
      </c>
    </row>
    <row r="258" spans="1:6" x14ac:dyDescent="0.25">
      <c r="A258" s="54" t="s">
        <v>542</v>
      </c>
      <c r="B258" s="49" t="s">
        <v>543</v>
      </c>
      <c r="C258" s="39">
        <v>9.0722775180140311E-2</v>
      </c>
      <c r="D258" s="50">
        <v>9.0559686164379136E-2</v>
      </c>
      <c r="E258" s="55">
        <v>0</v>
      </c>
      <c r="F258" s="56">
        <v>0</v>
      </c>
    </row>
    <row r="259" spans="1:6" x14ac:dyDescent="0.25">
      <c r="A259" s="54" t="s">
        <v>544</v>
      </c>
      <c r="B259" s="49" t="s">
        <v>545</v>
      </c>
      <c r="C259" s="39">
        <v>6.6387546140351167E-2</v>
      </c>
      <c r="D259" s="50">
        <v>6.6415458079828904E-2</v>
      </c>
      <c r="E259" s="55">
        <v>0</v>
      </c>
      <c r="F259" s="56">
        <v>0</v>
      </c>
    </row>
    <row r="260" spans="1:6" x14ac:dyDescent="0.25">
      <c r="A260" s="54" t="s">
        <v>544</v>
      </c>
      <c r="B260" s="57" t="s">
        <v>546</v>
      </c>
      <c r="C260" s="39">
        <v>0.104967927036515</v>
      </c>
      <c r="D260" s="50">
        <v>0.1050120596878462</v>
      </c>
      <c r="E260" s="55">
        <v>1</v>
      </c>
      <c r="F260" s="56">
        <v>0</v>
      </c>
    </row>
    <row r="261" spans="1:6" x14ac:dyDescent="0.25">
      <c r="A261" s="54" t="s">
        <v>547</v>
      </c>
      <c r="B261" s="49" t="s">
        <v>548</v>
      </c>
      <c r="C261" s="39">
        <v>7.1466911843008019E-2</v>
      </c>
      <c r="D261" s="50">
        <v>7.1238102212253934E-2</v>
      </c>
      <c r="E261" s="55">
        <v>0</v>
      </c>
      <c r="F261" s="56">
        <v>0</v>
      </c>
    </row>
    <row r="262" spans="1:6" x14ac:dyDescent="0.25">
      <c r="A262" s="54" t="s">
        <v>549</v>
      </c>
      <c r="B262" s="49" t="s">
        <v>550</v>
      </c>
      <c r="C262" s="39">
        <v>0.17839027319257875</v>
      </c>
      <c r="D262" s="50">
        <v>0.17781993133664695</v>
      </c>
      <c r="E262" s="55">
        <v>0</v>
      </c>
      <c r="F262" s="56">
        <v>0</v>
      </c>
    </row>
    <row r="263" spans="1:6" x14ac:dyDescent="0.25">
      <c r="A263" s="54" t="s">
        <v>551</v>
      </c>
      <c r="B263" s="49" t="s">
        <v>552</v>
      </c>
      <c r="C263" s="39">
        <v>0.21897511165267777</v>
      </c>
      <c r="D263" s="50">
        <v>0.21861002647289673</v>
      </c>
      <c r="E263" s="55">
        <v>0</v>
      </c>
      <c r="F263" s="56">
        <v>0</v>
      </c>
    </row>
    <row r="264" spans="1:6" x14ac:dyDescent="0.25">
      <c r="A264" s="54" t="s">
        <v>553</v>
      </c>
      <c r="B264" s="49" t="s">
        <v>554</v>
      </c>
      <c r="C264" s="39">
        <v>0.21974193747776877</v>
      </c>
      <c r="D264" s="50">
        <v>0.21938668239073988</v>
      </c>
      <c r="E264" s="55">
        <v>0</v>
      </c>
      <c r="F264" s="56">
        <v>1</v>
      </c>
    </row>
    <row r="265" spans="1:6" x14ac:dyDescent="0.25">
      <c r="A265" s="54" t="s">
        <v>555</v>
      </c>
      <c r="B265" s="57" t="s">
        <v>556</v>
      </c>
      <c r="C265" s="39">
        <v>0.12634776825127156</v>
      </c>
      <c r="D265" s="58">
        <v>0.12610689506357867</v>
      </c>
      <c r="E265" s="55">
        <v>0</v>
      </c>
      <c r="F265" s="56">
        <v>0</v>
      </c>
    </row>
    <row r="266" spans="1:6" x14ac:dyDescent="0.25">
      <c r="A266" s="54" t="s">
        <v>557</v>
      </c>
      <c r="B266" s="49" t="s">
        <v>558</v>
      </c>
      <c r="C266" s="39">
        <v>0.17861148390063772</v>
      </c>
      <c r="D266" s="58">
        <v>0.17820467765580639</v>
      </c>
      <c r="E266" s="55">
        <v>0</v>
      </c>
      <c r="F266" s="56">
        <v>0</v>
      </c>
    </row>
    <row r="267" spans="1:6" x14ac:dyDescent="0.25">
      <c r="A267" s="54" t="s">
        <v>559</v>
      </c>
      <c r="B267" s="49" t="s">
        <v>560</v>
      </c>
      <c r="C267" s="39">
        <v>5.6442444885212231E-2</v>
      </c>
      <c r="D267" s="50">
        <v>5.6393423055041865E-2</v>
      </c>
      <c r="E267" s="55">
        <v>0</v>
      </c>
      <c r="F267" s="56">
        <v>0</v>
      </c>
    </row>
    <row r="268" spans="1:6" x14ac:dyDescent="0.25">
      <c r="A268" s="54" t="s">
        <v>561</v>
      </c>
      <c r="B268" s="49" t="s">
        <v>562</v>
      </c>
      <c r="C268" s="39">
        <v>9.6657134081713683E-2</v>
      </c>
      <c r="D268" s="50">
        <v>9.6416006032407686E-2</v>
      </c>
      <c r="E268" s="55">
        <v>0</v>
      </c>
      <c r="F268" s="56">
        <v>0</v>
      </c>
    </row>
    <row r="269" spans="1:6" x14ac:dyDescent="0.25">
      <c r="A269" s="54" t="s">
        <v>563</v>
      </c>
      <c r="B269" s="49" t="s">
        <v>564</v>
      </c>
      <c r="C269" s="39">
        <v>8.7350023674500038E-2</v>
      </c>
      <c r="D269" s="50">
        <v>8.7931082593469004E-2</v>
      </c>
      <c r="E269" s="55">
        <v>0</v>
      </c>
      <c r="F269" s="56">
        <v>0</v>
      </c>
    </row>
    <row r="270" spans="1:6" x14ac:dyDescent="0.25">
      <c r="A270" s="54" t="s">
        <v>565</v>
      </c>
      <c r="B270" s="49" t="s">
        <v>566</v>
      </c>
      <c r="C270" s="39">
        <v>0.21647173356453894</v>
      </c>
      <c r="D270" s="50">
        <v>0.21586804649138253</v>
      </c>
      <c r="E270" s="55">
        <v>0</v>
      </c>
      <c r="F270" s="56">
        <v>0</v>
      </c>
    </row>
    <row r="271" spans="1:6" x14ac:dyDescent="0.25">
      <c r="A271" s="54" t="s">
        <v>567</v>
      </c>
      <c r="B271" s="49" t="s">
        <v>568</v>
      </c>
      <c r="C271" s="39">
        <v>8.1847840309797304E-2</v>
      </c>
      <c r="D271" s="50">
        <v>8.1666904538077581E-2</v>
      </c>
      <c r="E271" s="55">
        <v>0</v>
      </c>
      <c r="F271" s="56">
        <v>0</v>
      </c>
    </row>
    <row r="272" spans="1:6" x14ac:dyDescent="0.25">
      <c r="A272" s="54" t="s">
        <v>569</v>
      </c>
      <c r="B272" s="49" t="s">
        <v>570</v>
      </c>
      <c r="C272" s="39">
        <v>8.9553818153673956E-2</v>
      </c>
      <c r="D272" s="50">
        <v>8.974085141761029E-2</v>
      </c>
      <c r="E272" s="55">
        <v>0</v>
      </c>
      <c r="F272" s="56">
        <v>0</v>
      </c>
    </row>
    <row r="273" spans="1:6" x14ac:dyDescent="0.25">
      <c r="A273" s="54" t="s">
        <v>571</v>
      </c>
      <c r="B273" s="49" t="s">
        <v>572</v>
      </c>
      <c r="C273" s="39">
        <v>0.26638231750630581</v>
      </c>
      <c r="D273" s="50">
        <v>0.26604103793768324</v>
      </c>
      <c r="E273" s="55">
        <v>0</v>
      </c>
      <c r="F273" s="56">
        <v>0</v>
      </c>
    </row>
    <row r="274" spans="1:6" x14ac:dyDescent="0.25">
      <c r="A274" s="54" t="s">
        <v>573</v>
      </c>
      <c r="B274" s="49" t="s">
        <v>574</v>
      </c>
      <c r="C274" s="39">
        <v>0.12463878611374306</v>
      </c>
      <c r="D274" s="50">
        <v>0.12424499296019592</v>
      </c>
      <c r="E274" s="55">
        <v>0</v>
      </c>
      <c r="F274" s="56">
        <v>0</v>
      </c>
    </row>
    <row r="275" spans="1:6" x14ac:dyDescent="0.25">
      <c r="A275" s="54" t="s">
        <v>575</v>
      </c>
      <c r="B275" s="49" t="s">
        <v>576</v>
      </c>
      <c r="C275" s="39">
        <v>5.9720396157537478E-2</v>
      </c>
      <c r="D275" s="50">
        <v>5.9631832149608772E-2</v>
      </c>
      <c r="E275" s="55">
        <v>0</v>
      </c>
      <c r="F275" s="56">
        <v>0</v>
      </c>
    </row>
    <row r="276" spans="1:6" x14ac:dyDescent="0.25">
      <c r="A276" s="54" t="s">
        <v>577</v>
      </c>
      <c r="B276" s="49" t="s">
        <v>578</v>
      </c>
      <c r="C276" s="39">
        <v>0.1422924407054415</v>
      </c>
      <c r="D276" s="50">
        <v>0.14226678787450397</v>
      </c>
      <c r="E276" s="55">
        <v>0</v>
      </c>
      <c r="F276" s="56">
        <v>1</v>
      </c>
    </row>
    <row r="277" spans="1:6" x14ac:dyDescent="0.25">
      <c r="A277" s="61" t="s">
        <v>579</v>
      </c>
      <c r="B277" s="49" t="s">
        <v>580</v>
      </c>
      <c r="C277" s="39">
        <v>0.20661378700808089</v>
      </c>
      <c r="D277" s="50">
        <v>0.20625404763857491</v>
      </c>
      <c r="E277" s="55">
        <v>0</v>
      </c>
      <c r="F277" s="56">
        <v>0</v>
      </c>
    </row>
    <row r="278" spans="1:6" x14ac:dyDescent="0.25">
      <c r="A278" s="54" t="s">
        <v>581</v>
      </c>
      <c r="B278" s="49" t="s">
        <v>582</v>
      </c>
      <c r="C278" s="39">
        <v>0.11084808456661639</v>
      </c>
      <c r="D278" s="50">
        <v>0.11052723588800525</v>
      </c>
      <c r="E278" s="55">
        <v>0</v>
      </c>
      <c r="F278" s="56">
        <v>0</v>
      </c>
    </row>
    <row r="279" spans="1:6" x14ac:dyDescent="0.25">
      <c r="A279" s="54" t="s">
        <v>583</v>
      </c>
      <c r="B279" s="49" t="s">
        <v>584</v>
      </c>
      <c r="C279" s="39">
        <v>0.10865371989241865</v>
      </c>
      <c r="D279" s="50">
        <v>0.10836428553980974</v>
      </c>
      <c r="E279" s="55">
        <v>0</v>
      </c>
      <c r="F279" s="56">
        <v>0</v>
      </c>
    </row>
    <row r="280" spans="1:6" x14ac:dyDescent="0.25">
      <c r="A280" s="54" t="s">
        <v>585</v>
      </c>
      <c r="B280" s="49" t="s">
        <v>586</v>
      </c>
      <c r="C280" s="39">
        <v>0.12295670217703852</v>
      </c>
      <c r="D280" s="50">
        <v>0.12293489874430701</v>
      </c>
      <c r="E280" s="55">
        <v>0</v>
      </c>
      <c r="F280" s="56">
        <v>0</v>
      </c>
    </row>
    <row r="281" spans="1:6" x14ac:dyDescent="0.25">
      <c r="A281" s="54" t="s">
        <v>587</v>
      </c>
      <c r="B281" s="49" t="s">
        <v>588</v>
      </c>
      <c r="C281" s="39">
        <v>0.2275861442490591</v>
      </c>
      <c r="D281" s="50">
        <v>0.22683568814065616</v>
      </c>
      <c r="E281" s="55">
        <v>0</v>
      </c>
      <c r="F281" s="56">
        <v>0</v>
      </c>
    </row>
    <row r="282" spans="1:6" x14ac:dyDescent="0.25">
      <c r="A282" s="54" t="s">
        <v>589</v>
      </c>
      <c r="B282" s="49" t="s">
        <v>590</v>
      </c>
      <c r="C282" s="39">
        <v>6.2138167528722886E-2</v>
      </c>
      <c r="D282" s="50">
        <v>6.20464432400403E-2</v>
      </c>
      <c r="E282" s="55">
        <v>0</v>
      </c>
      <c r="F282" s="56">
        <v>0</v>
      </c>
    </row>
    <row r="283" spans="1:6" x14ac:dyDescent="0.25">
      <c r="A283" s="54" t="s">
        <v>591</v>
      </c>
      <c r="B283" s="57" t="s">
        <v>592</v>
      </c>
      <c r="C283" s="39">
        <v>5.2220508943700582E-2</v>
      </c>
      <c r="D283" s="58">
        <v>5.2146250556412088E-2</v>
      </c>
      <c r="E283" s="55">
        <v>0</v>
      </c>
      <c r="F283" s="56">
        <v>0</v>
      </c>
    </row>
    <row r="284" spans="1:6" x14ac:dyDescent="0.25">
      <c r="A284" s="54" t="s">
        <v>593</v>
      </c>
      <c r="B284" s="49" t="s">
        <v>594</v>
      </c>
      <c r="C284" s="39">
        <v>3.9013148906305334E-2</v>
      </c>
      <c r="D284" s="58">
        <v>3.9049851213639755E-2</v>
      </c>
      <c r="E284" s="55">
        <v>0</v>
      </c>
      <c r="F284" s="56">
        <v>0</v>
      </c>
    </row>
    <row r="285" spans="1:6" x14ac:dyDescent="0.25">
      <c r="A285" s="54" t="s">
        <v>595</v>
      </c>
      <c r="B285" s="49" t="s">
        <v>596</v>
      </c>
      <c r="C285" s="39">
        <v>6.018898614419807E-2</v>
      </c>
      <c r="D285" s="58">
        <v>6.086776601960911E-2</v>
      </c>
      <c r="E285" s="55">
        <v>0</v>
      </c>
      <c r="F285" s="56">
        <v>0</v>
      </c>
    </row>
    <row r="286" spans="1:6" x14ac:dyDescent="0.25">
      <c r="A286" s="54" t="s">
        <v>597</v>
      </c>
      <c r="B286" s="49" t="s">
        <v>598</v>
      </c>
      <c r="C286" s="39">
        <v>0.16146824892657713</v>
      </c>
      <c r="D286" s="58">
        <v>0.16136733519012972</v>
      </c>
      <c r="E286" s="55">
        <v>0</v>
      </c>
      <c r="F286" s="56">
        <v>1</v>
      </c>
    </row>
    <row r="287" spans="1:6" x14ac:dyDescent="0.25">
      <c r="A287" s="54" t="s">
        <v>599</v>
      </c>
      <c r="B287" s="49" t="s">
        <v>600</v>
      </c>
      <c r="C287" s="39">
        <v>0.11602589705654688</v>
      </c>
      <c r="D287" s="50">
        <v>0.11565423025222618</v>
      </c>
      <c r="E287" s="55">
        <v>0</v>
      </c>
      <c r="F287" s="56">
        <v>0</v>
      </c>
    </row>
    <row r="288" spans="1:6" x14ac:dyDescent="0.25">
      <c r="A288" s="54" t="s">
        <v>601</v>
      </c>
      <c r="B288" s="49" t="s">
        <v>602</v>
      </c>
      <c r="C288" s="39">
        <v>0.17189437526729842</v>
      </c>
      <c r="D288" s="58">
        <v>0.17152734120283875</v>
      </c>
      <c r="E288" s="55">
        <v>0</v>
      </c>
      <c r="F288" s="56">
        <v>0</v>
      </c>
    </row>
    <row r="289" spans="1:6" x14ac:dyDescent="0.25">
      <c r="A289" s="54" t="s">
        <v>603</v>
      </c>
      <c r="B289" s="49" t="s">
        <v>604</v>
      </c>
      <c r="C289" s="39">
        <v>0.10169041370560322</v>
      </c>
      <c r="D289" s="50">
        <v>0.10167357531392501</v>
      </c>
      <c r="E289" s="55">
        <v>0</v>
      </c>
      <c r="F289" s="56">
        <v>1</v>
      </c>
    </row>
    <row r="290" spans="1:6" x14ac:dyDescent="0.25">
      <c r="A290" s="54" t="s">
        <v>605</v>
      </c>
      <c r="B290" s="49" t="s">
        <v>606</v>
      </c>
      <c r="C290" s="39">
        <v>6.7681779788656665E-2</v>
      </c>
      <c r="D290" s="50">
        <v>6.7572237634788257E-2</v>
      </c>
      <c r="E290" s="55">
        <v>0</v>
      </c>
      <c r="F290" s="56">
        <v>0</v>
      </c>
    </row>
    <row r="291" spans="1:6" x14ac:dyDescent="0.25">
      <c r="A291" s="54" t="s">
        <v>605</v>
      </c>
      <c r="B291" s="49" t="s">
        <v>607</v>
      </c>
      <c r="C291" s="39">
        <v>0.10701429011305236</v>
      </c>
      <c r="D291" s="50">
        <v>0.10684108876003995</v>
      </c>
      <c r="E291" s="55">
        <v>1</v>
      </c>
      <c r="F291" s="56">
        <v>0</v>
      </c>
    </row>
    <row r="292" spans="1:6" x14ac:dyDescent="0.25">
      <c r="A292" s="54" t="s">
        <v>608</v>
      </c>
      <c r="B292" s="49" t="s">
        <v>609</v>
      </c>
      <c r="C292" s="39">
        <v>8.6868250224958324E-2</v>
      </c>
      <c r="D292" s="50">
        <v>8.685011674234222E-2</v>
      </c>
      <c r="E292" s="55">
        <v>0</v>
      </c>
      <c r="F292" s="56">
        <v>0</v>
      </c>
    </row>
    <row r="293" spans="1:6" x14ac:dyDescent="0.25">
      <c r="A293" s="54" t="s">
        <v>610</v>
      </c>
      <c r="B293" s="49" t="s">
        <v>611</v>
      </c>
      <c r="C293" s="39">
        <v>0.18619688719781691</v>
      </c>
      <c r="D293" s="50">
        <v>0.1857057317681623</v>
      </c>
      <c r="E293" s="55">
        <v>0</v>
      </c>
      <c r="F293" s="56">
        <v>0</v>
      </c>
    </row>
    <row r="294" spans="1:6" x14ac:dyDescent="0.25">
      <c r="A294" s="54" t="s">
        <v>612</v>
      </c>
      <c r="B294" s="49" t="s">
        <v>613</v>
      </c>
      <c r="C294" s="39">
        <v>0.11622318690043254</v>
      </c>
      <c r="D294" s="50">
        <v>0.11584028523984868</v>
      </c>
      <c r="E294" s="55">
        <v>0</v>
      </c>
      <c r="F294" s="56">
        <v>0</v>
      </c>
    </row>
    <row r="295" spans="1:6" x14ac:dyDescent="0.25">
      <c r="A295" s="54" t="s">
        <v>614</v>
      </c>
      <c r="B295" s="49" t="s">
        <v>615</v>
      </c>
      <c r="C295" s="39">
        <v>0.15291512611388375</v>
      </c>
      <c r="D295" s="50">
        <v>0.15247319958156419</v>
      </c>
      <c r="E295" s="55">
        <v>0</v>
      </c>
      <c r="F295" s="56">
        <v>0</v>
      </c>
    </row>
    <row r="296" spans="1:6" x14ac:dyDescent="0.25">
      <c r="A296" s="54" t="s">
        <v>616</v>
      </c>
      <c r="B296" s="49" t="s">
        <v>617</v>
      </c>
      <c r="C296" s="39">
        <v>0.10737453083637223</v>
      </c>
      <c r="D296" s="50">
        <v>0.10700658009403467</v>
      </c>
      <c r="E296" s="55">
        <v>0</v>
      </c>
      <c r="F296" s="56">
        <v>0</v>
      </c>
    </row>
    <row r="297" spans="1:6" x14ac:dyDescent="0.25">
      <c r="A297" s="54" t="s">
        <v>618</v>
      </c>
      <c r="B297" s="49" t="s">
        <v>619</v>
      </c>
      <c r="C297" s="39">
        <v>0.24821072116808299</v>
      </c>
      <c r="D297" s="50">
        <v>0.24821442027540919</v>
      </c>
      <c r="E297" s="55">
        <v>0</v>
      </c>
      <c r="F297" s="56">
        <v>0</v>
      </c>
    </row>
    <row r="298" spans="1:6" x14ac:dyDescent="0.25">
      <c r="A298" s="54" t="s">
        <v>620</v>
      </c>
      <c r="B298" s="49" t="s">
        <v>621</v>
      </c>
      <c r="C298" s="39">
        <v>0.51634513520844971</v>
      </c>
      <c r="D298" s="50">
        <v>0.5149353463077706</v>
      </c>
      <c r="E298" s="55">
        <v>0</v>
      </c>
      <c r="F298" s="56">
        <v>0</v>
      </c>
    </row>
    <row r="299" spans="1:6" x14ac:dyDescent="0.25">
      <c r="A299" s="54" t="s">
        <v>622</v>
      </c>
      <c r="B299" s="49" t="s">
        <v>623</v>
      </c>
      <c r="C299" s="39">
        <v>0.21040677771923444</v>
      </c>
      <c r="D299" s="50">
        <v>0.20985300396801049</v>
      </c>
      <c r="E299" s="55">
        <v>0</v>
      </c>
      <c r="F299" s="56">
        <v>0</v>
      </c>
    </row>
    <row r="300" spans="1:6" x14ac:dyDescent="0.25">
      <c r="A300" s="54" t="s">
        <v>624</v>
      </c>
      <c r="B300" s="49" t="s">
        <v>625</v>
      </c>
      <c r="C300" s="39">
        <v>0.1087872001260512</v>
      </c>
      <c r="D300" s="50">
        <v>0.1087862203318067</v>
      </c>
      <c r="E300" s="55">
        <v>0</v>
      </c>
      <c r="F300" s="56">
        <v>0</v>
      </c>
    </row>
    <row r="301" spans="1:6" x14ac:dyDescent="0.25">
      <c r="A301" s="54" t="s">
        <v>626</v>
      </c>
      <c r="B301" s="49" t="s">
        <v>627</v>
      </c>
      <c r="C301" s="39">
        <v>0.10508690437545595</v>
      </c>
      <c r="D301" s="50">
        <v>0.10486844741796338</v>
      </c>
      <c r="E301" s="55">
        <v>0</v>
      </c>
      <c r="F301" s="56">
        <v>0</v>
      </c>
    </row>
    <row r="302" spans="1:6" x14ac:dyDescent="0.25">
      <c r="A302" s="54" t="s">
        <v>628</v>
      </c>
      <c r="B302" s="49" t="s">
        <v>629</v>
      </c>
      <c r="C302" s="39">
        <v>8.1909618135581327E-2</v>
      </c>
      <c r="D302" s="50">
        <v>8.1766696752901144E-2</v>
      </c>
      <c r="E302" s="55">
        <v>0</v>
      </c>
      <c r="F302" s="56">
        <v>0</v>
      </c>
    </row>
    <row r="303" spans="1:6" x14ac:dyDescent="0.25">
      <c r="A303" s="54" t="s">
        <v>630</v>
      </c>
      <c r="B303" s="49" t="s">
        <v>631</v>
      </c>
      <c r="C303" s="39">
        <v>0.12548927367531565</v>
      </c>
      <c r="D303" s="50">
        <v>0.12510452997221261</v>
      </c>
      <c r="E303" s="55">
        <v>0</v>
      </c>
      <c r="F303" s="56">
        <v>0</v>
      </c>
    </row>
    <row r="304" spans="1:6" x14ac:dyDescent="0.25">
      <c r="A304" s="54" t="s">
        <v>632</v>
      </c>
      <c r="B304" s="49" t="s">
        <v>633</v>
      </c>
      <c r="C304" s="39">
        <v>0.12671693072560736</v>
      </c>
      <c r="D304" s="50">
        <v>0.12620528014812774</v>
      </c>
      <c r="E304" s="55">
        <v>0</v>
      </c>
      <c r="F304" s="56">
        <v>1</v>
      </c>
    </row>
    <row r="305" spans="1:6" x14ac:dyDescent="0.25">
      <c r="A305" s="54" t="s">
        <v>634</v>
      </c>
      <c r="B305" s="49" t="s">
        <v>635</v>
      </c>
      <c r="C305" s="39">
        <v>5.742387061240322E-2</v>
      </c>
      <c r="D305" s="50">
        <v>5.7616246649077905E-2</v>
      </c>
      <c r="E305" s="55">
        <v>0</v>
      </c>
      <c r="F305" s="56">
        <v>0</v>
      </c>
    </row>
    <row r="306" spans="1:6" x14ac:dyDescent="0.25">
      <c r="A306" s="54" t="s">
        <v>636</v>
      </c>
      <c r="B306" s="49" t="s">
        <v>637</v>
      </c>
      <c r="C306" s="39">
        <v>7.1478745153355519E-2</v>
      </c>
      <c r="D306" s="50">
        <v>7.1463372471774284E-2</v>
      </c>
      <c r="E306" s="55">
        <v>0</v>
      </c>
      <c r="F306" s="56">
        <v>1</v>
      </c>
    </row>
    <row r="307" spans="1:6" x14ac:dyDescent="0.25">
      <c r="A307" s="54" t="s">
        <v>638</v>
      </c>
      <c r="B307" s="49" t="s">
        <v>639</v>
      </c>
      <c r="C307" s="39">
        <v>0.1558901151107483</v>
      </c>
      <c r="D307" s="50">
        <v>0.15585078279521905</v>
      </c>
      <c r="E307" s="55">
        <v>0</v>
      </c>
      <c r="F307" s="56">
        <v>0</v>
      </c>
    </row>
    <row r="308" spans="1:6" x14ac:dyDescent="0.25">
      <c r="A308" s="54" t="s">
        <v>640</v>
      </c>
      <c r="B308" s="49" t="s">
        <v>641</v>
      </c>
      <c r="C308" s="39">
        <v>0.11415278210998833</v>
      </c>
      <c r="D308" s="50">
        <v>0.11491778655828384</v>
      </c>
      <c r="E308" s="55">
        <v>0</v>
      </c>
      <c r="F308" s="56">
        <v>0</v>
      </c>
    </row>
    <row r="309" spans="1:6" x14ac:dyDescent="0.25">
      <c r="A309" s="54" t="s">
        <v>642</v>
      </c>
      <c r="B309" s="49" t="s">
        <v>643</v>
      </c>
      <c r="C309" s="39">
        <v>0.16681823450894967</v>
      </c>
      <c r="D309" s="50">
        <v>0.16648209728559973</v>
      </c>
      <c r="E309" s="55">
        <v>0</v>
      </c>
      <c r="F309" s="56">
        <v>0</v>
      </c>
    </row>
    <row r="310" spans="1:6" x14ac:dyDescent="0.25">
      <c r="A310" s="54" t="s">
        <v>644</v>
      </c>
      <c r="B310" s="49" t="s">
        <v>645</v>
      </c>
      <c r="C310" s="39">
        <v>0.21918691285504391</v>
      </c>
      <c r="D310" s="50">
        <v>0.21850103151597944</v>
      </c>
      <c r="E310" s="55">
        <v>0</v>
      </c>
      <c r="F310" s="56">
        <v>0</v>
      </c>
    </row>
    <row r="311" spans="1:6" x14ac:dyDescent="0.25">
      <c r="A311" s="54" t="s">
        <v>646</v>
      </c>
      <c r="B311" s="49" t="s">
        <v>647</v>
      </c>
      <c r="C311" s="39">
        <v>0.10789353886723703</v>
      </c>
      <c r="D311" s="50">
        <v>0.10791319743524685</v>
      </c>
      <c r="E311" s="55">
        <v>0</v>
      </c>
      <c r="F311" s="56">
        <v>0</v>
      </c>
    </row>
    <row r="312" spans="1:6" x14ac:dyDescent="0.25">
      <c r="A312" s="54" t="s">
        <v>648</v>
      </c>
      <c r="B312" s="49" t="s">
        <v>649</v>
      </c>
      <c r="C312" s="39">
        <v>9.8109988918822222E-2</v>
      </c>
      <c r="D312" s="50">
        <v>9.7783531544409191E-2</v>
      </c>
      <c r="E312" s="55">
        <v>0</v>
      </c>
      <c r="F312" s="56">
        <v>0</v>
      </c>
    </row>
    <row r="313" spans="1:6" x14ac:dyDescent="0.25">
      <c r="A313" s="54" t="s">
        <v>650</v>
      </c>
      <c r="B313" s="49" t="s">
        <v>651</v>
      </c>
      <c r="C313" s="39">
        <v>0.10861306092124473</v>
      </c>
      <c r="D313" s="50">
        <v>0.10845136790083827</v>
      </c>
      <c r="E313" s="55">
        <v>0</v>
      </c>
      <c r="F313" s="56">
        <v>0</v>
      </c>
    </row>
    <row r="314" spans="1:6" x14ac:dyDescent="0.25">
      <c r="A314" s="54" t="s">
        <v>652</v>
      </c>
      <c r="B314" s="49" t="s">
        <v>653</v>
      </c>
      <c r="C314" s="39">
        <v>5.1213711662205209E-2</v>
      </c>
      <c r="D314" s="50">
        <v>5.1649623703232034E-2</v>
      </c>
      <c r="E314" s="55">
        <v>0</v>
      </c>
      <c r="F314" s="56">
        <v>0</v>
      </c>
    </row>
    <row r="315" spans="1:6" x14ac:dyDescent="0.25">
      <c r="A315" s="54" t="s">
        <v>654</v>
      </c>
      <c r="B315" s="49" t="s">
        <v>655</v>
      </c>
      <c r="C315" s="39">
        <v>2.1929007337615616E-2</v>
      </c>
      <c r="D315" s="50">
        <v>2.1892535041615417E-2</v>
      </c>
      <c r="E315" s="55">
        <v>0</v>
      </c>
      <c r="F315" s="56">
        <v>0</v>
      </c>
    </row>
    <row r="316" spans="1:6" x14ac:dyDescent="0.25">
      <c r="A316" s="54" t="s">
        <v>656</v>
      </c>
      <c r="B316" s="49" t="s">
        <v>657</v>
      </c>
      <c r="C316" s="39">
        <v>1.978660844091713E-2</v>
      </c>
      <c r="D316" s="50">
        <v>1.9786133588774141E-2</v>
      </c>
      <c r="E316" s="55">
        <v>0</v>
      </c>
      <c r="F316" s="56">
        <v>0</v>
      </c>
    </row>
    <row r="317" spans="1:6" x14ac:dyDescent="0.25">
      <c r="A317" s="54" t="s">
        <v>658</v>
      </c>
      <c r="B317" s="49" t="s">
        <v>659</v>
      </c>
      <c r="C317" s="39">
        <v>0.14122471216493168</v>
      </c>
      <c r="D317" s="50">
        <v>0.14071086808847702</v>
      </c>
      <c r="E317" s="55">
        <v>0</v>
      </c>
      <c r="F317" s="56">
        <v>0</v>
      </c>
    </row>
    <row r="318" spans="1:6" x14ac:dyDescent="0.25">
      <c r="A318" s="54" t="s">
        <v>660</v>
      </c>
      <c r="B318" s="49" t="s">
        <v>661</v>
      </c>
      <c r="C318" s="39">
        <v>5.1135148395261815E-2</v>
      </c>
      <c r="D318" s="50">
        <v>5.1530340013985369E-2</v>
      </c>
      <c r="E318" s="55">
        <v>0</v>
      </c>
      <c r="F318" s="56">
        <v>0</v>
      </c>
    </row>
    <row r="319" spans="1:6" x14ac:dyDescent="0.25">
      <c r="A319" s="54" t="s">
        <v>662</v>
      </c>
      <c r="B319" s="49" t="s">
        <v>663</v>
      </c>
      <c r="C319" s="39">
        <v>8.5208424733757615E-2</v>
      </c>
      <c r="D319" s="50">
        <v>8.5053499029062812E-2</v>
      </c>
      <c r="E319" s="55">
        <v>0</v>
      </c>
      <c r="F319" s="56">
        <v>0</v>
      </c>
    </row>
    <row r="320" spans="1:6" x14ac:dyDescent="0.25">
      <c r="A320" s="54" t="s">
        <v>664</v>
      </c>
      <c r="B320" s="49" t="s">
        <v>665</v>
      </c>
      <c r="C320" s="39">
        <v>0.2465157295517009</v>
      </c>
      <c r="D320" s="50">
        <v>0.24628162007426507</v>
      </c>
      <c r="E320" s="55">
        <v>0</v>
      </c>
      <c r="F320" s="56">
        <v>0</v>
      </c>
    </row>
    <row r="321" spans="1:6" x14ac:dyDescent="0.25">
      <c r="A321" s="54" t="s">
        <v>666</v>
      </c>
      <c r="B321" s="49" t="s">
        <v>667</v>
      </c>
      <c r="C321" s="39">
        <v>0.1782290158159065</v>
      </c>
      <c r="D321" s="50">
        <v>0.17981434221542503</v>
      </c>
      <c r="E321" s="55">
        <v>0</v>
      </c>
      <c r="F321" s="56">
        <v>0</v>
      </c>
    </row>
    <row r="322" spans="1:6" x14ac:dyDescent="0.25">
      <c r="A322" s="54" t="s">
        <v>668</v>
      </c>
      <c r="B322" s="49" t="s">
        <v>669</v>
      </c>
      <c r="C322" s="39">
        <v>9.3084258636544469E-3</v>
      </c>
      <c r="D322" s="50">
        <v>9.3089658420553029E-3</v>
      </c>
      <c r="E322" s="55">
        <v>0</v>
      </c>
      <c r="F322" s="56">
        <v>0</v>
      </c>
    </row>
    <row r="323" spans="1:6" x14ac:dyDescent="0.25">
      <c r="A323" s="54" t="s">
        <v>670</v>
      </c>
      <c r="B323" s="57" t="s">
        <v>671</v>
      </c>
      <c r="C323" s="39">
        <v>1.1881649971324027E-2</v>
      </c>
      <c r="D323" s="50">
        <v>1.188123416253186E-2</v>
      </c>
      <c r="E323" s="55">
        <v>0</v>
      </c>
      <c r="F323" s="56">
        <v>0</v>
      </c>
    </row>
    <row r="324" spans="1:6" x14ac:dyDescent="0.25">
      <c r="A324" s="54" t="s">
        <v>672</v>
      </c>
      <c r="B324" s="49" t="s">
        <v>673</v>
      </c>
      <c r="C324" s="39">
        <v>9.3149758126083337E-2</v>
      </c>
      <c r="D324" s="50">
        <v>9.2874678110134126E-2</v>
      </c>
      <c r="E324" s="55">
        <v>0</v>
      </c>
      <c r="F324" s="56">
        <v>0</v>
      </c>
    </row>
    <row r="325" spans="1:6" x14ac:dyDescent="0.25">
      <c r="A325" s="54" t="s">
        <v>674</v>
      </c>
      <c r="B325" s="49" t="s">
        <v>675</v>
      </c>
      <c r="C325" s="39">
        <v>0.13855606967929573</v>
      </c>
      <c r="D325" s="50">
        <v>0.13825737885400619</v>
      </c>
      <c r="E325" s="55">
        <v>0</v>
      </c>
      <c r="F325" s="56">
        <v>0</v>
      </c>
    </row>
    <row r="326" spans="1:6" x14ac:dyDescent="0.25">
      <c r="A326" s="54" t="s">
        <v>676</v>
      </c>
      <c r="B326" s="49" t="s">
        <v>677</v>
      </c>
      <c r="C326" s="39">
        <v>0.17087726952707266</v>
      </c>
      <c r="D326" s="50">
        <v>0.17083434069110776</v>
      </c>
      <c r="E326" s="55">
        <v>0</v>
      </c>
      <c r="F326" s="56">
        <v>1</v>
      </c>
    </row>
    <row r="327" spans="1:6" x14ac:dyDescent="0.25">
      <c r="A327" s="54" t="s">
        <v>678</v>
      </c>
      <c r="B327" s="49" t="s">
        <v>679</v>
      </c>
      <c r="C327" s="39">
        <v>0.20013308533574209</v>
      </c>
      <c r="D327" s="50">
        <v>0.19966481380352885</v>
      </c>
      <c r="E327" s="55">
        <v>0</v>
      </c>
      <c r="F327" s="56">
        <v>0</v>
      </c>
    </row>
    <row r="328" spans="1:6" x14ac:dyDescent="0.25">
      <c r="A328" s="54" t="s">
        <v>680</v>
      </c>
      <c r="B328" s="49" t="s">
        <v>681</v>
      </c>
      <c r="C328" s="39">
        <v>0.26272238345811483</v>
      </c>
      <c r="D328" s="50">
        <v>0.26270585064675733</v>
      </c>
      <c r="E328" s="55">
        <v>0</v>
      </c>
      <c r="F328" s="56">
        <v>0</v>
      </c>
    </row>
    <row r="329" spans="1:6" x14ac:dyDescent="0.25">
      <c r="A329" s="54" t="s">
        <v>682</v>
      </c>
      <c r="B329" s="49" t="s">
        <v>683</v>
      </c>
      <c r="C329" s="39">
        <v>0.1247007251245652</v>
      </c>
      <c r="D329" s="50">
        <v>0.12468800199197611</v>
      </c>
      <c r="E329" s="55">
        <v>0</v>
      </c>
      <c r="F329" s="56">
        <v>0</v>
      </c>
    </row>
    <row r="330" spans="1:6" x14ac:dyDescent="0.25">
      <c r="A330" s="54" t="s">
        <v>684</v>
      </c>
      <c r="B330" s="57" t="s">
        <v>685</v>
      </c>
      <c r="C330" s="39">
        <v>9.8606502621146688E-2</v>
      </c>
      <c r="D330" s="50">
        <v>9.8595464232147725E-2</v>
      </c>
      <c r="E330" s="55">
        <v>0</v>
      </c>
      <c r="F330" s="56">
        <v>0</v>
      </c>
    </row>
    <row r="331" spans="1:6" ht="15.75" customHeight="1" x14ac:dyDescent="0.25">
      <c r="A331" s="54" t="s">
        <v>686</v>
      </c>
      <c r="B331" s="49" t="s">
        <v>687</v>
      </c>
      <c r="C331" s="39">
        <v>6.5963437212335496E-2</v>
      </c>
      <c r="D331" s="50">
        <v>6.6165803291213909E-2</v>
      </c>
      <c r="E331" s="55">
        <v>0</v>
      </c>
      <c r="F331" s="56">
        <v>0</v>
      </c>
    </row>
    <row r="332" spans="1:6" x14ac:dyDescent="0.25">
      <c r="A332" s="54" t="s">
        <v>688</v>
      </c>
      <c r="B332" s="49" t="s">
        <v>689</v>
      </c>
      <c r="C332" s="39">
        <v>0.1675549734728643</v>
      </c>
      <c r="D332" s="50">
        <v>0.16726967934774051</v>
      </c>
      <c r="E332" s="55">
        <v>0</v>
      </c>
      <c r="F332" s="56">
        <v>0</v>
      </c>
    </row>
    <row r="333" spans="1:6" x14ac:dyDescent="0.25">
      <c r="A333" s="54" t="s">
        <v>690</v>
      </c>
      <c r="B333" s="57" t="s">
        <v>691</v>
      </c>
      <c r="C333" s="39">
        <v>9.051786410856652E-2</v>
      </c>
      <c r="D333" s="50">
        <v>9.0436443681475229E-2</v>
      </c>
      <c r="E333" s="55">
        <v>0</v>
      </c>
      <c r="F333" s="56">
        <v>0</v>
      </c>
    </row>
    <row r="334" spans="1:6" x14ac:dyDescent="0.25">
      <c r="A334" s="54" t="s">
        <v>692</v>
      </c>
      <c r="B334" s="57" t="s">
        <v>693</v>
      </c>
      <c r="C334" s="39">
        <v>8.7188961055741476E-2</v>
      </c>
      <c r="D334" s="50">
        <v>8.7158812224586837E-2</v>
      </c>
      <c r="E334" s="55">
        <v>0</v>
      </c>
      <c r="F334" s="56">
        <v>0</v>
      </c>
    </row>
    <row r="335" spans="1:6" x14ac:dyDescent="0.25">
      <c r="A335" s="54" t="s">
        <v>694</v>
      </c>
      <c r="B335" s="49" t="s">
        <v>695</v>
      </c>
      <c r="C335" s="39">
        <v>8.9142687863789094E-2</v>
      </c>
      <c r="D335" s="50">
        <v>8.8865962183747788E-2</v>
      </c>
      <c r="E335" s="55">
        <v>0</v>
      </c>
      <c r="F335" s="56">
        <v>0</v>
      </c>
    </row>
    <row r="336" spans="1:6" x14ac:dyDescent="0.25">
      <c r="A336" s="54" t="s">
        <v>696</v>
      </c>
      <c r="B336" s="49" t="s">
        <v>697</v>
      </c>
      <c r="C336" s="39">
        <v>2.0088802455964592E-2</v>
      </c>
      <c r="D336" s="50">
        <v>2.008879412839535E-2</v>
      </c>
      <c r="E336" s="55">
        <v>0</v>
      </c>
      <c r="F336" s="56">
        <v>0</v>
      </c>
    </row>
    <row r="337" spans="1:6" x14ac:dyDescent="0.25">
      <c r="A337" s="54" t="s">
        <v>698</v>
      </c>
      <c r="B337" s="57" t="s">
        <v>699</v>
      </c>
      <c r="C337" s="39">
        <v>0.11617427125029781</v>
      </c>
      <c r="D337" s="50">
        <v>0.11556271142705909</v>
      </c>
      <c r="E337" s="55">
        <v>0</v>
      </c>
      <c r="F337" s="56">
        <v>0</v>
      </c>
    </row>
    <row r="338" spans="1:6" x14ac:dyDescent="0.25">
      <c r="A338" s="54" t="s">
        <v>700</v>
      </c>
      <c r="B338" s="49" t="s">
        <v>701</v>
      </c>
      <c r="C338" s="39">
        <v>1.9795044087740774E-2</v>
      </c>
      <c r="D338" s="50">
        <v>1.9793789760250646E-2</v>
      </c>
      <c r="E338" s="55">
        <v>0</v>
      </c>
      <c r="F338" s="56">
        <v>0</v>
      </c>
    </row>
    <row r="339" spans="1:6" x14ac:dyDescent="0.25">
      <c r="A339" s="54" t="s">
        <v>702</v>
      </c>
      <c r="B339" s="49" t="s">
        <v>703</v>
      </c>
      <c r="C339" s="39">
        <v>3.781361832712779E-2</v>
      </c>
      <c r="D339" s="50">
        <v>3.7736129619080197E-2</v>
      </c>
      <c r="E339" s="55">
        <v>0</v>
      </c>
      <c r="F339" s="56">
        <v>0</v>
      </c>
    </row>
    <row r="340" spans="1:6" x14ac:dyDescent="0.25">
      <c r="A340" s="54" t="s">
        <v>704</v>
      </c>
      <c r="B340" s="49" t="s">
        <v>705</v>
      </c>
      <c r="C340" s="39">
        <v>9.5766702052900235E-2</v>
      </c>
      <c r="D340" s="50">
        <v>9.5493203953377445E-2</v>
      </c>
      <c r="E340" s="55">
        <v>0</v>
      </c>
      <c r="F340" s="56">
        <v>0</v>
      </c>
    </row>
    <row r="341" spans="1:6" x14ac:dyDescent="0.25">
      <c r="A341" s="54" t="s">
        <v>706</v>
      </c>
      <c r="B341" s="57" t="s">
        <v>707</v>
      </c>
      <c r="C341" s="39">
        <v>5.447725493919741E-2</v>
      </c>
      <c r="D341" s="50">
        <v>5.4370875270935544E-2</v>
      </c>
      <c r="E341" s="55">
        <v>0</v>
      </c>
      <c r="F341" s="56">
        <v>0</v>
      </c>
    </row>
    <row r="342" spans="1:6" x14ac:dyDescent="0.25">
      <c r="A342" s="54" t="s">
        <v>708</v>
      </c>
      <c r="B342" s="49" t="s">
        <v>709</v>
      </c>
      <c r="C342" s="39">
        <v>0.1480233191921983</v>
      </c>
      <c r="D342" s="50">
        <v>0.14760419247506229</v>
      </c>
      <c r="E342" s="55">
        <v>0</v>
      </c>
      <c r="F342" s="56">
        <v>0</v>
      </c>
    </row>
    <row r="343" spans="1:6" x14ac:dyDescent="0.25">
      <c r="A343" s="54" t="s">
        <v>710</v>
      </c>
      <c r="B343" s="49" t="s">
        <v>711</v>
      </c>
      <c r="C343" s="39">
        <v>5.2972934836991795E-2</v>
      </c>
      <c r="D343" s="50">
        <v>5.2857140997584151E-2</v>
      </c>
      <c r="E343" s="55">
        <v>0</v>
      </c>
      <c r="F343" s="56">
        <v>0</v>
      </c>
    </row>
    <row r="344" spans="1:6" x14ac:dyDescent="0.25">
      <c r="A344" s="54" t="s">
        <v>712</v>
      </c>
      <c r="B344" s="49" t="s">
        <v>713</v>
      </c>
      <c r="C344" s="39">
        <v>5.7630714477000029E-2</v>
      </c>
      <c r="D344" s="50">
        <v>5.7551177555489476E-2</v>
      </c>
      <c r="E344" s="55">
        <v>0</v>
      </c>
      <c r="F344" s="56">
        <v>0</v>
      </c>
    </row>
    <row r="345" spans="1:6" x14ac:dyDescent="0.25">
      <c r="A345" s="54" t="s">
        <v>714</v>
      </c>
      <c r="B345" s="49" t="s">
        <v>715</v>
      </c>
      <c r="C345" s="39">
        <v>4.9200341439645183E-2</v>
      </c>
      <c r="D345" s="50">
        <v>4.9107113641614325E-2</v>
      </c>
      <c r="E345" s="55">
        <v>0</v>
      </c>
      <c r="F345" s="56">
        <v>0</v>
      </c>
    </row>
    <row r="346" spans="1:6" x14ac:dyDescent="0.25">
      <c r="A346" s="54" t="s">
        <v>716</v>
      </c>
      <c r="B346" s="49" t="s">
        <v>717</v>
      </c>
      <c r="C346" s="39">
        <v>5.1644195115108024E-2</v>
      </c>
      <c r="D346" s="50">
        <v>5.1580574211238149E-2</v>
      </c>
      <c r="E346" s="55">
        <v>0</v>
      </c>
      <c r="F346" s="56">
        <v>0</v>
      </c>
    </row>
    <row r="347" spans="1:6" x14ac:dyDescent="0.25">
      <c r="A347" s="54" t="s">
        <v>718</v>
      </c>
      <c r="B347" s="49" t="s">
        <v>719</v>
      </c>
      <c r="C347" s="39">
        <v>0.24791888275584856</v>
      </c>
      <c r="D347" s="50">
        <v>0.24759315884375999</v>
      </c>
      <c r="E347" s="55">
        <v>0</v>
      </c>
      <c r="F347" s="56">
        <v>0</v>
      </c>
    </row>
    <row r="348" spans="1:6" x14ac:dyDescent="0.25">
      <c r="A348" s="54" t="s">
        <v>720</v>
      </c>
      <c r="B348" s="49" t="s">
        <v>721</v>
      </c>
      <c r="C348" s="39">
        <v>0.24825874954394608</v>
      </c>
      <c r="D348" s="50">
        <v>0.24789595152536237</v>
      </c>
      <c r="E348" s="55">
        <v>0</v>
      </c>
      <c r="F348" s="56">
        <v>0</v>
      </c>
    </row>
    <row r="349" spans="1:6" x14ac:dyDescent="0.25">
      <c r="A349" s="54" t="s">
        <v>722</v>
      </c>
      <c r="B349" s="49" t="s">
        <v>723</v>
      </c>
      <c r="C349" s="39">
        <v>9.1946713372394254E-3</v>
      </c>
      <c r="D349" s="50">
        <v>9.1952551506515393E-3</v>
      </c>
      <c r="E349" s="55">
        <v>0</v>
      </c>
      <c r="F349" s="56">
        <v>0</v>
      </c>
    </row>
    <row r="350" spans="1:6" x14ac:dyDescent="0.25">
      <c r="A350" s="54" t="s">
        <v>724</v>
      </c>
      <c r="B350" s="49" t="s">
        <v>725</v>
      </c>
      <c r="C350" s="39">
        <v>5.2225879564872769E-2</v>
      </c>
      <c r="D350" s="50">
        <v>5.2485024261224006E-2</v>
      </c>
      <c r="E350" s="55">
        <v>0</v>
      </c>
      <c r="F350" s="56">
        <v>0</v>
      </c>
    </row>
    <row r="351" spans="1:6" x14ac:dyDescent="0.25">
      <c r="A351" s="54" t="s">
        <v>726</v>
      </c>
      <c r="B351" s="49" t="s">
        <v>727</v>
      </c>
      <c r="C351" s="39">
        <v>7.1888883556764177E-2</v>
      </c>
      <c r="D351" s="50">
        <v>7.1675401281107054E-2</v>
      </c>
      <c r="E351" s="55">
        <v>0</v>
      </c>
      <c r="F351" s="56">
        <v>0</v>
      </c>
    </row>
    <row r="352" spans="1:6" x14ac:dyDescent="0.25">
      <c r="A352" s="54" t="s">
        <v>728</v>
      </c>
      <c r="B352" s="49" t="s">
        <v>729</v>
      </c>
      <c r="C352" s="39">
        <v>4.6801107031833745E-2</v>
      </c>
      <c r="D352" s="50">
        <v>4.6783130049063669E-2</v>
      </c>
      <c r="E352" s="55">
        <v>0</v>
      </c>
      <c r="F352" s="56">
        <v>0</v>
      </c>
    </row>
    <row r="353" spans="1:6" x14ac:dyDescent="0.25">
      <c r="A353" s="54" t="s">
        <v>730</v>
      </c>
      <c r="B353" s="49" t="s">
        <v>731</v>
      </c>
      <c r="C353" s="39">
        <v>2.0389192627354138E-2</v>
      </c>
      <c r="D353" s="50">
        <v>2.0389270241049751E-2</v>
      </c>
      <c r="E353" s="55">
        <v>0</v>
      </c>
      <c r="F353" s="56">
        <v>0</v>
      </c>
    </row>
    <row r="354" spans="1:6" x14ac:dyDescent="0.25">
      <c r="A354" s="54" t="s">
        <v>732</v>
      </c>
      <c r="B354" s="49" t="s">
        <v>733</v>
      </c>
      <c r="C354" s="39">
        <v>8.1180016673684935E-2</v>
      </c>
      <c r="D354" s="50">
        <v>8.095864646786452E-2</v>
      </c>
      <c r="E354" s="55">
        <v>0</v>
      </c>
      <c r="F354" s="56">
        <v>0</v>
      </c>
    </row>
    <row r="355" spans="1:6" x14ac:dyDescent="0.25">
      <c r="A355" s="54" t="s">
        <v>734</v>
      </c>
      <c r="B355" s="49" t="s">
        <v>735</v>
      </c>
      <c r="C355" s="39">
        <v>5.5250935446644896E-2</v>
      </c>
      <c r="D355" s="50">
        <v>5.5279172758123517E-2</v>
      </c>
      <c r="E355" s="55">
        <v>0</v>
      </c>
      <c r="F355" s="56">
        <v>0</v>
      </c>
    </row>
    <row r="356" spans="1:6" x14ac:dyDescent="0.25">
      <c r="A356" s="54" t="s">
        <v>736</v>
      </c>
      <c r="B356" s="49" t="s">
        <v>737</v>
      </c>
      <c r="C356" s="39">
        <v>5.5832827907444468E-2</v>
      </c>
      <c r="D356" s="50">
        <v>5.5677082511554829E-2</v>
      </c>
      <c r="E356" s="55">
        <v>0</v>
      </c>
      <c r="F356" s="56">
        <v>0</v>
      </c>
    </row>
    <row r="357" spans="1:6" x14ac:dyDescent="0.25">
      <c r="A357" s="54" t="s">
        <v>738</v>
      </c>
      <c r="B357" s="49" t="s">
        <v>739</v>
      </c>
      <c r="C357" s="39">
        <v>5.9426248989715623E-2</v>
      </c>
      <c r="D357" s="50">
        <v>5.9314539908269702E-2</v>
      </c>
      <c r="E357" s="55">
        <v>0</v>
      </c>
      <c r="F357" s="56">
        <v>0</v>
      </c>
    </row>
    <row r="358" spans="1:6" x14ac:dyDescent="0.25">
      <c r="A358" s="54" t="s">
        <v>740</v>
      </c>
      <c r="B358" s="49" t="s">
        <v>741</v>
      </c>
      <c r="C358" s="39">
        <v>7.5701000820561248E-2</v>
      </c>
      <c r="D358" s="50">
        <v>7.5469786688847643E-2</v>
      </c>
      <c r="E358" s="55">
        <v>0</v>
      </c>
      <c r="F358" s="56">
        <v>0</v>
      </c>
    </row>
    <row r="359" spans="1:6" x14ac:dyDescent="0.25">
      <c r="A359" s="54" t="s">
        <v>740</v>
      </c>
      <c r="B359" s="49" t="s">
        <v>742</v>
      </c>
      <c r="C359" s="39">
        <v>0.11969379187362449</v>
      </c>
      <c r="D359" s="50">
        <v>0.1193282102319079</v>
      </c>
      <c r="E359" s="55">
        <v>1</v>
      </c>
      <c r="F359" s="56">
        <v>0</v>
      </c>
    </row>
    <row r="360" spans="1:6" x14ac:dyDescent="0.25">
      <c r="A360" s="54" t="s">
        <v>743</v>
      </c>
      <c r="B360" s="49" t="s">
        <v>744</v>
      </c>
      <c r="C360" s="39">
        <v>3.2511863629837934E-2</v>
      </c>
      <c r="D360" s="50">
        <v>3.2504418636866747E-2</v>
      </c>
      <c r="E360" s="55">
        <v>0</v>
      </c>
      <c r="F360" s="56">
        <v>0</v>
      </c>
    </row>
    <row r="361" spans="1:6" x14ac:dyDescent="0.25">
      <c r="A361" s="54" t="s">
        <v>745</v>
      </c>
      <c r="B361" s="49" t="s">
        <v>746</v>
      </c>
      <c r="C361" s="39">
        <v>5.1277063046596905E-2</v>
      </c>
      <c r="D361" s="50">
        <v>5.1315553783803702E-2</v>
      </c>
      <c r="E361" s="55">
        <v>0</v>
      </c>
      <c r="F361" s="56">
        <v>0</v>
      </c>
    </row>
    <row r="362" spans="1:6" x14ac:dyDescent="0.25">
      <c r="A362" s="54" t="s">
        <v>747</v>
      </c>
      <c r="B362" s="49" t="s">
        <v>748</v>
      </c>
      <c r="C362" s="39">
        <v>4.5021999178743104E-2</v>
      </c>
      <c r="D362" s="50">
        <v>4.5291615603575044E-2</v>
      </c>
      <c r="E362" s="55">
        <v>0</v>
      </c>
      <c r="F362" s="56">
        <v>0</v>
      </c>
    </row>
    <row r="363" spans="1:6" x14ac:dyDescent="0.25">
      <c r="A363" s="54" t="s">
        <v>749</v>
      </c>
      <c r="B363" s="57" t="s">
        <v>750</v>
      </c>
      <c r="C363" s="39">
        <v>3.4852884154282789E-2</v>
      </c>
      <c r="D363" s="50">
        <v>3.4829478601064792E-2</v>
      </c>
      <c r="E363" s="55">
        <v>0</v>
      </c>
      <c r="F363" s="56">
        <v>0</v>
      </c>
    </row>
    <row r="364" spans="1:6" x14ac:dyDescent="0.25">
      <c r="A364" s="54" t="s">
        <v>751</v>
      </c>
      <c r="B364" s="49" t="s">
        <v>752</v>
      </c>
      <c r="C364" s="39">
        <v>7.2551688524277097E-2</v>
      </c>
      <c r="D364" s="50">
        <v>7.3262275540849284E-2</v>
      </c>
      <c r="E364" s="55">
        <v>0</v>
      </c>
      <c r="F364" s="56">
        <v>0</v>
      </c>
    </row>
    <row r="365" spans="1:6" x14ac:dyDescent="0.25">
      <c r="A365" s="54" t="s">
        <v>753</v>
      </c>
      <c r="B365" s="49" t="s">
        <v>754</v>
      </c>
      <c r="C365" s="39">
        <v>5.1309438014204456E-2</v>
      </c>
      <c r="D365" s="50">
        <v>5.1533138496881598E-2</v>
      </c>
      <c r="E365" s="55">
        <v>0</v>
      </c>
      <c r="F365" s="56">
        <v>0</v>
      </c>
    </row>
    <row r="366" spans="1:6" x14ac:dyDescent="0.25">
      <c r="A366" s="54" t="s">
        <v>755</v>
      </c>
      <c r="B366" s="49" t="s">
        <v>756</v>
      </c>
      <c r="C366" s="39">
        <v>9.3865461488646051E-2</v>
      </c>
      <c r="D366" s="50">
        <v>9.3660629766825945E-2</v>
      </c>
      <c r="E366" s="55">
        <v>0</v>
      </c>
      <c r="F366" s="56">
        <v>0</v>
      </c>
    </row>
    <row r="367" spans="1:6" x14ac:dyDescent="0.25">
      <c r="A367" s="54" t="s">
        <v>757</v>
      </c>
      <c r="B367" s="49" t="s">
        <v>758</v>
      </c>
      <c r="C367" s="39">
        <v>5.3281954159878964E-2</v>
      </c>
      <c r="D367" s="50">
        <v>5.3322991861484391E-2</v>
      </c>
      <c r="E367" s="55">
        <v>0</v>
      </c>
      <c r="F367" s="56">
        <v>0</v>
      </c>
    </row>
    <row r="368" spans="1:6" x14ac:dyDescent="0.25">
      <c r="A368" s="54" t="s">
        <v>757</v>
      </c>
      <c r="B368" s="49" t="s">
        <v>759</v>
      </c>
      <c r="C368" s="39">
        <v>8.4246166664950439E-2</v>
      </c>
      <c r="D368" s="50">
        <v>8.4311052968456202E-2</v>
      </c>
      <c r="E368" s="55">
        <v>1</v>
      </c>
      <c r="F368" s="56">
        <v>0</v>
      </c>
    </row>
    <row r="369" spans="1:6" x14ac:dyDescent="0.25">
      <c r="A369" s="54" t="s">
        <v>760</v>
      </c>
      <c r="B369" s="49" t="s">
        <v>761</v>
      </c>
      <c r="C369" s="39">
        <v>4.915538791049448E-2</v>
      </c>
      <c r="D369" s="50">
        <v>4.9609574427842432E-2</v>
      </c>
      <c r="E369" s="55">
        <v>0</v>
      </c>
      <c r="F369" s="56">
        <v>0</v>
      </c>
    </row>
    <row r="370" spans="1:6" x14ac:dyDescent="0.25">
      <c r="A370" s="54" t="s">
        <v>762</v>
      </c>
      <c r="B370" s="49" t="s">
        <v>763</v>
      </c>
      <c r="C370" s="39">
        <v>5.5753521161345174E-2</v>
      </c>
      <c r="D370" s="50">
        <v>5.5686317678961816E-2</v>
      </c>
      <c r="E370" s="55">
        <v>0</v>
      </c>
      <c r="F370" s="56">
        <v>0</v>
      </c>
    </row>
    <row r="371" spans="1:6" x14ac:dyDescent="0.25">
      <c r="A371" s="54"/>
      <c r="B371" s="49"/>
      <c r="C371" s="39"/>
      <c r="D371" s="50"/>
      <c r="E371" s="55"/>
      <c r="F371" s="56"/>
    </row>
    <row r="372" spans="1:6" x14ac:dyDescent="0.25">
      <c r="A372" s="54"/>
      <c r="B372" s="49"/>
      <c r="C372" s="39"/>
      <c r="D372" s="50"/>
      <c r="E372" s="55"/>
      <c r="F372" s="56"/>
    </row>
    <row r="373" spans="1:6" x14ac:dyDescent="0.25">
      <c r="A373" s="54"/>
      <c r="B373" s="49"/>
      <c r="C373" s="39"/>
      <c r="D373" s="50"/>
      <c r="E373" s="55"/>
      <c r="F373" s="56"/>
    </row>
    <row r="374" spans="1:6" x14ac:dyDescent="0.25">
      <c r="A374" s="54"/>
      <c r="B374" s="49"/>
      <c r="C374" s="39"/>
      <c r="D374" s="50"/>
      <c r="E374" s="55"/>
      <c r="F374" s="56"/>
    </row>
    <row r="375" spans="1:6" x14ac:dyDescent="0.25">
      <c r="A375" s="54"/>
      <c r="B375" s="49"/>
      <c r="C375" s="39"/>
      <c r="D375" s="50"/>
      <c r="E375" s="55"/>
      <c r="F375" s="56"/>
    </row>
    <row r="376" spans="1:6" x14ac:dyDescent="0.25">
      <c r="A376" s="54"/>
      <c r="B376" s="49"/>
      <c r="C376" s="39"/>
      <c r="D376" s="50"/>
      <c r="E376" s="55"/>
      <c r="F376" s="56"/>
    </row>
    <row r="377" spans="1:6" x14ac:dyDescent="0.25">
      <c r="A377" s="54"/>
      <c r="B377" s="49"/>
      <c r="C377" s="39"/>
      <c r="D377" s="50"/>
      <c r="E377" s="55"/>
      <c r="F377" s="56"/>
    </row>
    <row r="378" spans="1:6" x14ac:dyDescent="0.25">
      <c r="A378" s="54"/>
      <c r="B378" s="57"/>
      <c r="C378" s="39"/>
      <c r="D378" s="50"/>
      <c r="E378" s="55"/>
      <c r="F378" s="56"/>
    </row>
    <row r="379" spans="1:6" x14ac:dyDescent="0.25">
      <c r="A379" s="54"/>
      <c r="B379" s="49"/>
      <c r="C379" s="39"/>
      <c r="D379" s="50"/>
      <c r="E379" s="55"/>
      <c r="F379" s="56"/>
    </row>
    <row r="380" spans="1:6" x14ac:dyDescent="0.25">
      <c r="A380" s="54"/>
      <c r="B380" s="49"/>
      <c r="C380" s="39"/>
      <c r="D380" s="50"/>
      <c r="E380" s="55"/>
      <c r="F380" s="56"/>
    </row>
    <row r="381" spans="1:6" x14ac:dyDescent="0.25">
      <c r="A381" s="54"/>
      <c r="B381" s="49"/>
      <c r="C381" s="39"/>
      <c r="D381" s="50"/>
      <c r="E381" s="55"/>
      <c r="F381" s="56"/>
    </row>
    <row r="382" spans="1:6" x14ac:dyDescent="0.25">
      <c r="A382" s="54"/>
      <c r="B382" s="49"/>
      <c r="C382" s="39"/>
      <c r="D382" s="50"/>
      <c r="E382" s="55"/>
      <c r="F382" s="56"/>
    </row>
    <row r="383" spans="1:6" x14ac:dyDescent="0.25">
      <c r="A383" s="54"/>
      <c r="B383" s="49"/>
      <c r="C383" s="39"/>
      <c r="D383" s="50"/>
      <c r="E383" s="55"/>
      <c r="F383" s="56"/>
    </row>
    <row r="384" spans="1:6" x14ac:dyDescent="0.25">
      <c r="A384" s="54"/>
      <c r="B384" s="49"/>
      <c r="C384" s="39"/>
      <c r="D384" s="50"/>
      <c r="E384" s="55"/>
      <c r="F384" s="56"/>
    </row>
    <row r="385" spans="1:6" x14ac:dyDescent="0.25">
      <c r="A385" s="54"/>
      <c r="B385" s="49"/>
      <c r="C385" s="39"/>
      <c r="D385" s="50"/>
      <c r="E385" s="55"/>
      <c r="F385" s="56"/>
    </row>
    <row r="386" spans="1:6" x14ac:dyDescent="0.25">
      <c r="A386" s="51"/>
      <c r="B386" s="51"/>
      <c r="C386" s="51"/>
      <c r="D386" s="51"/>
      <c r="E386" s="51"/>
      <c r="F386" s="51"/>
    </row>
    <row r="387" spans="1:6" x14ac:dyDescent="0.25">
      <c r="A387" s="51"/>
      <c r="B387" s="51"/>
      <c r="C387" s="51"/>
      <c r="D387" s="51"/>
      <c r="E387" s="51"/>
      <c r="F387" s="51"/>
    </row>
    <row r="388" spans="1:6" x14ac:dyDescent="0.25">
      <c r="A388" s="51"/>
      <c r="B388" s="51"/>
      <c r="C388" s="51"/>
      <c r="D388" s="51"/>
      <c r="E388" s="51"/>
      <c r="F388" s="51"/>
    </row>
    <row r="389" spans="1:6" x14ac:dyDescent="0.25">
      <c r="A389" s="51"/>
      <c r="B389" s="51"/>
      <c r="C389" s="51"/>
      <c r="D389" s="51"/>
      <c r="E389" s="51"/>
      <c r="F389" s="51"/>
    </row>
    <row r="390" spans="1:6" x14ac:dyDescent="0.25">
      <c r="A390" s="51"/>
      <c r="B390" s="51"/>
      <c r="C390" s="51"/>
      <c r="D390" s="51"/>
      <c r="E390" s="51"/>
      <c r="F390" s="51"/>
    </row>
    <row r="391" spans="1:6" x14ac:dyDescent="0.25">
      <c r="A391" s="51"/>
      <c r="B391" s="51"/>
      <c r="C391" s="51"/>
      <c r="D391" s="51"/>
      <c r="E391" s="51"/>
      <c r="F391" s="51"/>
    </row>
    <row r="392" spans="1:6" x14ac:dyDescent="0.25">
      <c r="A392" s="51"/>
      <c r="B392" s="51"/>
      <c r="C392" s="51"/>
      <c r="D392" s="51"/>
      <c r="E392" s="51"/>
      <c r="F392" s="51"/>
    </row>
    <row r="393" spans="1:6" x14ac:dyDescent="0.25">
      <c r="A393" s="51"/>
      <c r="B393" s="51"/>
      <c r="C393" s="51"/>
      <c r="D393" s="51"/>
      <c r="E393" s="51"/>
      <c r="F393" s="51"/>
    </row>
    <row r="394" spans="1:6" x14ac:dyDescent="0.25">
      <c r="A394" s="51"/>
      <c r="B394" s="51"/>
      <c r="C394" s="51"/>
      <c r="D394" s="51"/>
      <c r="E394" s="51"/>
      <c r="F394" s="51"/>
    </row>
    <row r="395" spans="1:6" x14ac:dyDescent="0.25">
      <c r="A395" s="51"/>
      <c r="B395" s="51"/>
      <c r="C395" s="51"/>
      <c r="D395" s="51"/>
      <c r="E395" s="51"/>
      <c r="F395" s="51"/>
    </row>
    <row r="396" spans="1:6" x14ac:dyDescent="0.25">
      <c r="A396" s="51"/>
      <c r="B396" s="51"/>
      <c r="C396" s="51"/>
      <c r="D396" s="51"/>
      <c r="E396" s="51"/>
      <c r="F396" s="51"/>
    </row>
    <row r="397" spans="1:6" x14ac:dyDescent="0.25">
      <c r="A397" s="51"/>
      <c r="B397" s="51"/>
      <c r="C397" s="51"/>
      <c r="D397" s="51"/>
      <c r="E397" s="51"/>
      <c r="F397" s="51"/>
    </row>
    <row r="398" spans="1:6" x14ac:dyDescent="0.25">
      <c r="A398" s="51"/>
      <c r="B398" s="51"/>
      <c r="C398" s="51"/>
      <c r="D398" s="51"/>
      <c r="E398" s="51"/>
      <c r="F398" s="51"/>
    </row>
    <row r="399" spans="1:6" x14ac:dyDescent="0.25">
      <c r="A399" s="51"/>
      <c r="B399" s="51"/>
      <c r="C399" s="51"/>
      <c r="D399" s="51"/>
      <c r="E399" s="51"/>
      <c r="F399" s="51"/>
    </row>
    <row r="400" spans="1:6" x14ac:dyDescent="0.25">
      <c r="A400" s="51"/>
      <c r="B400" s="51"/>
      <c r="C400" s="51"/>
      <c r="D400" s="51"/>
      <c r="E400" s="51"/>
      <c r="F400" s="51"/>
    </row>
  </sheetData>
  <mergeCells count="8">
    <mergeCell ref="A1:F1"/>
    <mergeCell ref="A2:F2"/>
    <mergeCell ref="A3:A4"/>
    <mergeCell ref="B3:B4"/>
    <mergeCell ref="C3:C4"/>
    <mergeCell ref="D3:D4"/>
    <mergeCell ref="E3:E4"/>
    <mergeCell ref="F3:F4"/>
  </mergeCells>
  <conditionalFormatting sqref="E1:F4">
    <cfRule type="cellIs" dxfId="17" priority="13" stopIfTrue="1" operator="equal">
      <formula>1</formula>
    </cfRule>
  </conditionalFormatting>
  <conditionalFormatting sqref="E5:F348">
    <cfRule type="cellIs" dxfId="16" priority="11" stopIfTrue="1" operator="equal">
      <formula>1</formula>
    </cfRule>
  </conditionalFormatting>
  <conditionalFormatting sqref="E349:F361">
    <cfRule type="cellIs" dxfId="15" priority="3" stopIfTrue="1" operator="equal">
      <formula>1</formula>
    </cfRule>
  </conditionalFormatting>
  <conditionalFormatting sqref="E362:F370 E377:F385">
    <cfRule type="cellIs" dxfId="14" priority="2" stopIfTrue="1" operator="equal">
      <formula>1</formula>
    </cfRule>
  </conditionalFormatting>
  <conditionalFormatting sqref="E371:F376">
    <cfRule type="cellIs" dxfId="13" priority="1" stopIfTrue="1" operator="equal">
      <formula>1</formula>
    </cfRule>
  </conditionalFormatting>
  <pageMargins left="0.7" right="0.7" top="0.75" bottom="0.75" header="0.3" footer="0.3"/>
  <pageSetup scale="1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1.7109375" bestFit="1" customWidth="1"/>
    <col min="2" max="2" width="60.5703125" customWidth="1"/>
    <col min="3" max="3" width="29.28515625" bestFit="1" customWidth="1"/>
    <col min="4" max="4" width="28.7109375" bestFit="1" customWidth="1"/>
  </cols>
  <sheetData>
    <row r="1" spans="1:4" ht="60" customHeight="1" x14ac:dyDescent="0.25">
      <c r="A1" s="115"/>
      <c r="B1" s="115"/>
      <c r="C1" s="115"/>
      <c r="D1" s="115"/>
    </row>
    <row r="2" spans="1:4" ht="50.1" customHeight="1" thickBot="1" x14ac:dyDescent="0.3">
      <c r="A2" s="106" t="str">
        <f>"MARGIN INTERVALS EFFECTIVE ON "&amp;'OPTIONS - MARGIN INTERVALS'!A1</f>
        <v>MARGIN INTERVALS EFFECTIVE ON JULY 2, 2026</v>
      </c>
      <c r="B2" s="107"/>
      <c r="C2" s="107"/>
      <c r="D2" s="107"/>
    </row>
    <row r="3" spans="1:4" ht="15" customHeight="1" x14ac:dyDescent="0.25">
      <c r="A3" s="116" t="s">
        <v>17</v>
      </c>
      <c r="B3" s="116" t="s">
        <v>12</v>
      </c>
      <c r="C3" s="116" t="s">
        <v>13</v>
      </c>
      <c r="D3" s="116" t="s">
        <v>14</v>
      </c>
    </row>
    <row r="4" spans="1:4" ht="15.75" thickBot="1" x14ac:dyDescent="0.3">
      <c r="A4" s="117"/>
      <c r="B4" s="117"/>
      <c r="C4" s="117"/>
      <c r="D4" s="117"/>
    </row>
    <row r="5" spans="1:4" x14ac:dyDescent="0.25">
      <c r="A5" s="48" t="s">
        <v>764</v>
      </c>
      <c r="B5" s="49" t="s">
        <v>765</v>
      </c>
      <c r="C5" s="39">
        <v>5.2730395392776234E-2</v>
      </c>
      <c r="D5" s="50">
        <v>5.2647807474391455E-2</v>
      </c>
    </row>
    <row r="6" spans="1:4" x14ac:dyDescent="0.25">
      <c r="A6" s="48" t="s">
        <v>766</v>
      </c>
      <c r="B6" s="49" t="s">
        <v>767</v>
      </c>
      <c r="C6" s="39">
        <v>9.3707787597973333E-4</v>
      </c>
      <c r="D6" s="50">
        <v>9.3562424165116666E-4</v>
      </c>
    </row>
    <row r="7" spans="1:4" x14ac:dyDescent="0.25">
      <c r="A7" s="48" t="s">
        <v>768</v>
      </c>
      <c r="B7" s="49" t="s">
        <v>769</v>
      </c>
      <c r="C7" s="39">
        <v>1.6468374224679758E-2</v>
      </c>
      <c r="D7" s="50">
        <v>1.6467642070855264E-2</v>
      </c>
    </row>
    <row r="8" spans="1:4" x14ac:dyDescent="0.25">
      <c r="A8" s="48" t="s">
        <v>770</v>
      </c>
      <c r="B8" s="49" t="s">
        <v>771</v>
      </c>
      <c r="C8" s="39">
        <v>1.0664731921319082E-2</v>
      </c>
      <c r="D8" s="50">
        <v>1.0632378723625331E-2</v>
      </c>
    </row>
    <row r="9" spans="1:4" x14ac:dyDescent="0.25">
      <c r="A9" s="48" t="s">
        <v>772</v>
      </c>
      <c r="B9" s="49" t="s">
        <v>773</v>
      </c>
      <c r="C9" s="39">
        <v>5.3561689624577512E-3</v>
      </c>
      <c r="D9" s="50">
        <v>5.3440849923695258E-3</v>
      </c>
    </row>
    <row r="10" spans="1:4" x14ac:dyDescent="0.25">
      <c r="A10" s="48" t="s">
        <v>774</v>
      </c>
      <c r="B10" s="49" t="s">
        <v>775</v>
      </c>
      <c r="C10" s="39">
        <v>1.9343609630008828E-3</v>
      </c>
      <c r="D10" s="50">
        <v>1.9339716549324158E-3</v>
      </c>
    </row>
    <row r="11" spans="1:4" x14ac:dyDescent="0.25">
      <c r="A11" s="48" t="s">
        <v>776</v>
      </c>
      <c r="B11" s="49" t="s">
        <v>777</v>
      </c>
      <c r="C11" s="39">
        <v>1.2183065004629E-3</v>
      </c>
      <c r="D11" s="50">
        <v>1.2125271573956656E-3</v>
      </c>
    </row>
    <row r="12" spans="1:4" x14ac:dyDescent="0.25">
      <c r="A12" s="48" t="s">
        <v>778</v>
      </c>
      <c r="B12" s="49" t="s">
        <v>777</v>
      </c>
      <c r="C12" s="39">
        <v>2.8829607676964337E-3</v>
      </c>
      <c r="D12" s="50">
        <v>2.8697219615738223E-3</v>
      </c>
    </row>
    <row r="13" spans="1:4" x14ac:dyDescent="0.25">
      <c r="A13" s="48" t="s">
        <v>779</v>
      </c>
      <c r="B13" s="49" t="s">
        <v>777</v>
      </c>
      <c r="C13" s="39">
        <v>3.2830854520443688E-3</v>
      </c>
      <c r="D13" s="50">
        <v>3.2696172615990469E-3</v>
      </c>
    </row>
    <row r="14" spans="1:4" x14ac:dyDescent="0.25">
      <c r="A14" s="63" t="s">
        <v>780</v>
      </c>
      <c r="B14" s="49" t="s">
        <v>777</v>
      </c>
      <c r="C14" s="39">
        <v>2.9129295809673236E-3</v>
      </c>
      <c r="D14" s="50">
        <v>2.8993238351881323E-3</v>
      </c>
    </row>
    <row r="15" spans="1:4" x14ac:dyDescent="0.25">
      <c r="A15" s="48" t="s">
        <v>781</v>
      </c>
      <c r="B15" s="49" t="s">
        <v>782</v>
      </c>
      <c r="C15" s="39">
        <v>4.0763844590562044E-2</v>
      </c>
      <c r="D15" s="50">
        <v>4.0759798437791012E-2</v>
      </c>
    </row>
    <row r="16" spans="1:4" x14ac:dyDescent="0.25">
      <c r="A16" s="48" t="s">
        <v>783</v>
      </c>
      <c r="B16" s="49" t="s">
        <v>784</v>
      </c>
      <c r="C16" s="39">
        <v>5.4425126292681883E-2</v>
      </c>
      <c r="D16" s="50">
        <v>5.4321847159822301E-2</v>
      </c>
    </row>
    <row r="17" spans="1:4" x14ac:dyDescent="0.25">
      <c r="A17" s="63" t="s">
        <v>785</v>
      </c>
      <c r="B17" s="49" t="s">
        <v>786</v>
      </c>
      <c r="C17" s="39">
        <v>5.6763690084684543E-2</v>
      </c>
      <c r="D17" s="50">
        <v>5.6642479576464913E-2</v>
      </c>
    </row>
    <row r="18" spans="1:4" x14ac:dyDescent="0.25">
      <c r="A18" s="63" t="s">
        <v>787</v>
      </c>
      <c r="B18" s="49" t="s">
        <v>788</v>
      </c>
      <c r="C18" s="39">
        <v>2.2384318113501171E-2</v>
      </c>
      <c r="D18" s="50">
        <v>2.2384527600522092E-2</v>
      </c>
    </row>
    <row r="19" spans="1:4" x14ac:dyDescent="0.25">
      <c r="A19" s="63" t="s">
        <v>789</v>
      </c>
      <c r="B19" s="49" t="s">
        <v>788</v>
      </c>
      <c r="C19" s="39">
        <v>3.6826568830201807E-2</v>
      </c>
      <c r="D19" s="50">
        <v>3.6821384118892991E-2</v>
      </c>
    </row>
    <row r="20" spans="1:4" x14ac:dyDescent="0.25">
      <c r="A20" s="63" t="s">
        <v>790</v>
      </c>
      <c r="B20" s="49" t="s">
        <v>788</v>
      </c>
      <c r="C20" s="39">
        <v>3.6576312954584148E-2</v>
      </c>
      <c r="D20" s="50">
        <v>3.6562865142338065E-2</v>
      </c>
    </row>
    <row r="21" spans="1:4" x14ac:dyDescent="0.25">
      <c r="A21" s="63" t="s">
        <v>791</v>
      </c>
      <c r="B21" s="53" t="s">
        <v>792</v>
      </c>
      <c r="C21" s="39">
        <v>5.4690591783039588E-2</v>
      </c>
      <c r="D21" s="50">
        <v>5.4607287172131563E-2</v>
      </c>
    </row>
    <row r="22" spans="1:4" x14ac:dyDescent="0.25">
      <c r="A22" s="63" t="s">
        <v>793</v>
      </c>
      <c r="B22" s="53" t="s">
        <v>794</v>
      </c>
      <c r="C22" s="39">
        <v>0.15644884197059369</v>
      </c>
      <c r="D22" s="50">
        <v>0.15605834691635853</v>
      </c>
    </row>
    <row r="23" spans="1:4" x14ac:dyDescent="0.25">
      <c r="A23" s="63" t="s">
        <v>795</v>
      </c>
      <c r="B23" s="53" t="s">
        <v>796</v>
      </c>
      <c r="C23" s="39">
        <v>5.6942091790268393E-2</v>
      </c>
      <c r="D23" s="50">
        <v>5.6831790657553775E-2</v>
      </c>
    </row>
    <row r="24" spans="1:4" x14ac:dyDescent="0.25">
      <c r="A24" s="63" t="s">
        <v>797</v>
      </c>
      <c r="B24" s="53" t="s">
        <v>798</v>
      </c>
      <c r="C24" s="39">
        <v>7.4894717597393218E-2</v>
      </c>
      <c r="D24" s="50">
        <v>7.4785790160970048E-2</v>
      </c>
    </row>
    <row r="25" spans="1:4" x14ac:dyDescent="0.25">
      <c r="A25" s="63" t="s">
        <v>799</v>
      </c>
      <c r="B25" s="53" t="s">
        <v>800</v>
      </c>
      <c r="C25" s="39">
        <v>5.2758977729279011E-2</v>
      </c>
      <c r="D25" s="50">
        <v>5.2675180189031105E-2</v>
      </c>
    </row>
    <row r="26" spans="1:4" x14ac:dyDescent="0.25">
      <c r="A26" s="63" t="s">
        <v>801</v>
      </c>
      <c r="B26" s="53" t="s">
        <v>802</v>
      </c>
      <c r="C26" s="39">
        <v>5.6256667796827184E-2</v>
      </c>
      <c r="D26" s="50">
        <v>5.6146597658909086E-2</v>
      </c>
    </row>
    <row r="27" spans="1:4" x14ac:dyDescent="0.25">
      <c r="A27" s="63" t="s">
        <v>803</v>
      </c>
      <c r="B27" s="53" t="s">
        <v>804</v>
      </c>
      <c r="C27" s="39">
        <v>9.4864108088342447E-2</v>
      </c>
      <c r="D27" s="50">
        <v>9.4521994182630659E-2</v>
      </c>
    </row>
    <row r="28" spans="1:4" x14ac:dyDescent="0.25">
      <c r="A28" s="63" t="s">
        <v>805</v>
      </c>
      <c r="B28" s="53" t="s">
        <v>806</v>
      </c>
      <c r="C28" s="39">
        <v>6.2170320080903167E-2</v>
      </c>
      <c r="D28" s="50">
        <v>6.2078272131187842E-2</v>
      </c>
    </row>
    <row r="29" spans="1:4" x14ac:dyDescent="0.25">
      <c r="A29" s="63" t="s">
        <v>807</v>
      </c>
      <c r="B29" s="53" t="s">
        <v>808</v>
      </c>
      <c r="C29" s="39">
        <v>5.2758977729279011E-2</v>
      </c>
      <c r="D29" s="50">
        <v>5.2675180189031105E-2</v>
      </c>
    </row>
    <row r="30" spans="1:4" x14ac:dyDescent="0.25">
      <c r="A30" s="63" t="s">
        <v>809</v>
      </c>
      <c r="B30" s="53" t="s">
        <v>810</v>
      </c>
      <c r="C30" s="39">
        <v>5.6687524452871459E-2</v>
      </c>
      <c r="D30" s="50">
        <v>5.6567385719352381E-2</v>
      </c>
    </row>
    <row r="31" spans="1:4" x14ac:dyDescent="0.25">
      <c r="A31" s="63" t="s">
        <v>811</v>
      </c>
      <c r="B31" s="53" t="s">
        <v>812</v>
      </c>
      <c r="C31" s="39">
        <v>4.5762280651841084E-2</v>
      </c>
      <c r="D31" s="50">
        <v>4.6393755827638085E-2</v>
      </c>
    </row>
    <row r="32" spans="1:4" x14ac:dyDescent="0.25">
      <c r="A32" s="63" t="s">
        <v>813</v>
      </c>
      <c r="B32" s="53" t="s">
        <v>814</v>
      </c>
      <c r="C32" s="39">
        <v>3.9363910367145191E-2</v>
      </c>
      <c r="D32" s="50">
        <v>3.9397290504825336E-2</v>
      </c>
    </row>
    <row r="33" spans="1:4" x14ac:dyDescent="0.25">
      <c r="A33" s="63" t="s">
        <v>815</v>
      </c>
      <c r="B33" s="53" t="s">
        <v>816</v>
      </c>
      <c r="C33" s="39">
        <v>6.3374892641029731E-2</v>
      </c>
      <c r="D33" s="50">
        <v>6.3254707209123892E-2</v>
      </c>
    </row>
    <row r="34" spans="1:4" x14ac:dyDescent="0.25">
      <c r="A34" s="63" t="s">
        <v>817</v>
      </c>
      <c r="B34" s="53" t="s">
        <v>818</v>
      </c>
      <c r="C34" s="39">
        <v>9.8382653030895426E-2</v>
      </c>
      <c r="D34" s="50">
        <v>9.8105824220236337E-2</v>
      </c>
    </row>
    <row r="35" spans="1:4" x14ac:dyDescent="0.25">
      <c r="A35" s="63"/>
      <c r="B35" s="53"/>
      <c r="C35" s="39"/>
      <c r="D35" s="50"/>
    </row>
    <row r="36" spans="1:4" x14ac:dyDescent="0.25">
      <c r="A36" s="63"/>
      <c r="B36" s="53"/>
      <c r="C36" s="39"/>
      <c r="D36" s="50"/>
    </row>
    <row r="37" spans="1:4" x14ac:dyDescent="0.25">
      <c r="A37" s="63"/>
      <c r="B37" s="53"/>
      <c r="C37" s="39"/>
      <c r="D37" s="50"/>
    </row>
    <row r="38" spans="1:4" x14ac:dyDescent="0.25">
      <c r="A38" s="63"/>
      <c r="B38" s="53"/>
      <c r="C38" s="39"/>
      <c r="D38" s="50"/>
    </row>
    <row r="39" spans="1:4" x14ac:dyDescent="0.25">
      <c r="A39" s="63"/>
      <c r="B39" s="53"/>
      <c r="C39" s="39"/>
      <c r="D39" s="50"/>
    </row>
    <row r="40" spans="1:4" x14ac:dyDescent="0.25">
      <c r="A40" s="63"/>
      <c r="B40" s="53"/>
      <c r="C40" s="39"/>
      <c r="D40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69" orientation="portrait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4"/>
  <sheetViews>
    <sheetView view="pageBreakPreview" zoomScale="80" zoomScaleNormal="80" zoomScaleSheetLayoutView="80" workbookViewId="0">
      <selection sqref="A1:D1"/>
    </sheetView>
  </sheetViews>
  <sheetFormatPr defaultColWidth="11.42578125" defaultRowHeight="15" x14ac:dyDescent="0.25"/>
  <cols>
    <col min="1" max="1" width="12.85546875" customWidth="1"/>
    <col min="2" max="2" width="43.7109375" bestFit="1" customWidth="1"/>
    <col min="3" max="3" width="34.28515625" bestFit="1" customWidth="1"/>
    <col min="4" max="4" width="33.425781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"MARGIN INTERVALS EFFECTIVE ON "&amp;'OPTIONS - MARGIN INTERVALS'!A1</f>
        <v>MARGIN INTERVALS EFFECTIVE ON JULY 2, 2026</v>
      </c>
      <c r="B2" s="107"/>
      <c r="C2" s="107"/>
      <c r="D2" s="107"/>
    </row>
    <row r="3" spans="1:4" ht="15" customHeight="1" x14ac:dyDescent="0.25">
      <c r="A3" s="120" t="s">
        <v>17</v>
      </c>
      <c r="B3" s="122" t="s">
        <v>12</v>
      </c>
      <c r="C3" s="124" t="s">
        <v>13</v>
      </c>
      <c r="D3" s="126" t="s">
        <v>14</v>
      </c>
    </row>
    <row r="4" spans="1:4" ht="15.75" thickBot="1" x14ac:dyDescent="0.3">
      <c r="A4" s="121"/>
      <c r="B4" s="123"/>
      <c r="C4" s="125"/>
      <c r="D4" s="127"/>
    </row>
    <row r="5" spans="1:4" x14ac:dyDescent="0.25">
      <c r="A5" s="37" t="s">
        <v>819</v>
      </c>
      <c r="B5" s="38" t="s">
        <v>87</v>
      </c>
      <c r="C5" s="64">
        <v>0.13077517141368028</v>
      </c>
      <c r="D5" s="40">
        <v>0.13048865269179794</v>
      </c>
    </row>
    <row r="6" spans="1:4" x14ac:dyDescent="0.25">
      <c r="A6" s="48" t="s">
        <v>820</v>
      </c>
      <c r="B6" s="49" t="s">
        <v>61</v>
      </c>
      <c r="C6" s="39">
        <v>0.1597834143399354</v>
      </c>
      <c r="D6" s="45">
        <v>0.15956783181490769</v>
      </c>
    </row>
    <row r="7" spans="1:4" x14ac:dyDescent="0.25">
      <c r="A7" s="48" t="s">
        <v>821</v>
      </c>
      <c r="B7" s="49" t="s">
        <v>75</v>
      </c>
      <c r="C7" s="39">
        <v>6.757767358045165E-2</v>
      </c>
      <c r="D7" s="50">
        <v>6.7565064580356271E-2</v>
      </c>
    </row>
    <row r="8" spans="1:4" x14ac:dyDescent="0.25">
      <c r="A8" s="48" t="s">
        <v>822</v>
      </c>
      <c r="B8" s="49" t="s">
        <v>93</v>
      </c>
      <c r="C8" s="39">
        <v>0.11872290782183054</v>
      </c>
      <c r="D8" s="50">
        <v>0.11832259800903919</v>
      </c>
    </row>
    <row r="9" spans="1:4" x14ac:dyDescent="0.25">
      <c r="A9" s="48" t="s">
        <v>823</v>
      </c>
      <c r="B9" s="49" t="s">
        <v>49</v>
      </c>
      <c r="C9" s="39">
        <v>0.15698366844914163</v>
      </c>
      <c r="D9" s="45">
        <v>0.15653160216224166</v>
      </c>
    </row>
    <row r="10" spans="1:4" x14ac:dyDescent="0.25">
      <c r="A10" s="48" t="s">
        <v>824</v>
      </c>
      <c r="B10" s="49" t="s">
        <v>117</v>
      </c>
      <c r="C10" s="39">
        <v>6.6693665940585872E-2</v>
      </c>
      <c r="D10" s="50">
        <v>6.7628343039703803E-2</v>
      </c>
    </row>
    <row r="11" spans="1:4" x14ac:dyDescent="0.25">
      <c r="A11" s="48" t="s">
        <v>825</v>
      </c>
      <c r="B11" s="49" t="s">
        <v>138</v>
      </c>
      <c r="C11" s="39">
        <v>7.4395925726736492E-2</v>
      </c>
      <c r="D11" s="45">
        <v>7.4253087526912412E-2</v>
      </c>
    </row>
    <row r="12" spans="1:4" x14ac:dyDescent="0.25">
      <c r="A12" s="48" t="s">
        <v>826</v>
      </c>
      <c r="B12" s="49" t="s">
        <v>194</v>
      </c>
      <c r="C12" s="39">
        <v>7.8323635388109547E-2</v>
      </c>
      <c r="D12" s="50">
        <v>7.811490890843592E-2</v>
      </c>
    </row>
    <row r="13" spans="1:4" x14ac:dyDescent="0.25">
      <c r="A13" s="48" t="s">
        <v>827</v>
      </c>
      <c r="B13" s="49" t="s">
        <v>101</v>
      </c>
      <c r="C13" s="39">
        <v>0.11340597910409481</v>
      </c>
      <c r="D13" s="45">
        <v>0.1142130829489135</v>
      </c>
    </row>
    <row r="14" spans="1:4" x14ac:dyDescent="0.25">
      <c r="A14" s="48" t="s">
        <v>828</v>
      </c>
      <c r="B14" s="49" t="s">
        <v>205</v>
      </c>
      <c r="C14" s="39">
        <v>6.6458866552988174E-2</v>
      </c>
      <c r="D14" s="50">
        <v>6.6225342296524936E-2</v>
      </c>
    </row>
    <row r="15" spans="1:4" x14ac:dyDescent="0.25">
      <c r="A15" s="48" t="s">
        <v>829</v>
      </c>
      <c r="B15" s="49" t="s">
        <v>203</v>
      </c>
      <c r="C15" s="39">
        <v>0.1238042038795725</v>
      </c>
      <c r="D15" s="45">
        <v>0.12347319713398655</v>
      </c>
    </row>
    <row r="16" spans="1:4" x14ac:dyDescent="0.25">
      <c r="A16" s="48" t="s">
        <v>830</v>
      </c>
      <c r="B16" s="49" t="s">
        <v>224</v>
      </c>
      <c r="C16" s="39">
        <v>7.0558765913766322E-2</v>
      </c>
      <c r="D16" s="50">
        <v>7.0394685806655644E-2</v>
      </c>
    </row>
    <row r="17" spans="1:4" x14ac:dyDescent="0.25">
      <c r="A17" s="48" t="s">
        <v>831</v>
      </c>
      <c r="B17" s="49" t="s">
        <v>248</v>
      </c>
      <c r="C17" s="39">
        <v>7.5343041982449441E-2</v>
      </c>
      <c r="D17" s="45">
        <v>7.5257867216523083E-2</v>
      </c>
    </row>
    <row r="18" spans="1:4" x14ac:dyDescent="0.25">
      <c r="A18" s="48" t="s">
        <v>832</v>
      </c>
      <c r="B18" s="49" t="s">
        <v>280</v>
      </c>
      <c r="C18" s="39">
        <v>5.8018852367191363E-2</v>
      </c>
      <c r="D18" s="50">
        <v>5.7997739707126676E-2</v>
      </c>
    </row>
    <row r="19" spans="1:4" x14ac:dyDescent="0.25">
      <c r="A19" s="48" t="s">
        <v>833</v>
      </c>
      <c r="B19" s="49" t="s">
        <v>705</v>
      </c>
      <c r="C19" s="39">
        <v>9.5766702052900235E-2</v>
      </c>
      <c r="D19" s="45">
        <v>9.5493203953377445E-2</v>
      </c>
    </row>
    <row r="20" spans="1:4" x14ac:dyDescent="0.25">
      <c r="A20" s="48" t="s">
        <v>834</v>
      </c>
      <c r="B20" s="49" t="s">
        <v>278</v>
      </c>
      <c r="C20" s="39">
        <v>6.720148933373199E-2</v>
      </c>
      <c r="D20" s="50">
        <v>6.7202090996320477E-2</v>
      </c>
    </row>
    <row r="21" spans="1:4" x14ac:dyDescent="0.25">
      <c r="A21" s="48" t="s">
        <v>835</v>
      </c>
      <c r="B21" s="49" t="s">
        <v>291</v>
      </c>
      <c r="C21" s="39">
        <v>0.24727971883387195</v>
      </c>
      <c r="D21" s="45">
        <v>0.2470423843602001</v>
      </c>
    </row>
    <row r="22" spans="1:4" x14ac:dyDescent="0.25">
      <c r="A22" s="48" t="s">
        <v>836</v>
      </c>
      <c r="B22" s="49" t="s">
        <v>293</v>
      </c>
      <c r="C22" s="39">
        <v>0.24750456570291646</v>
      </c>
      <c r="D22" s="50">
        <v>0.24706789601938128</v>
      </c>
    </row>
    <row r="23" spans="1:4" x14ac:dyDescent="0.25">
      <c r="A23" s="48" t="s">
        <v>837</v>
      </c>
      <c r="B23" s="49" t="s">
        <v>258</v>
      </c>
      <c r="C23" s="39">
        <v>0.20858531705927724</v>
      </c>
      <c r="D23" s="45">
        <v>0.20816006836582224</v>
      </c>
    </row>
    <row r="24" spans="1:4" x14ac:dyDescent="0.25">
      <c r="A24" s="48" t="s">
        <v>838</v>
      </c>
      <c r="B24" s="49" t="s">
        <v>411</v>
      </c>
      <c r="C24" s="39">
        <v>9.3382632796740903E-2</v>
      </c>
      <c r="D24" s="50">
        <v>9.3211762003467202E-2</v>
      </c>
    </row>
    <row r="25" spans="1:4" x14ac:dyDescent="0.25">
      <c r="A25" s="48" t="s">
        <v>839</v>
      </c>
      <c r="B25" s="49" t="s">
        <v>313</v>
      </c>
      <c r="C25" s="39">
        <v>5.4395875309175931E-2</v>
      </c>
      <c r="D25" s="45">
        <v>5.4300715261269131E-2</v>
      </c>
    </row>
    <row r="26" spans="1:4" x14ac:dyDescent="0.25">
      <c r="A26" s="48" t="s">
        <v>840</v>
      </c>
      <c r="B26" s="49" t="s">
        <v>307</v>
      </c>
      <c r="C26" s="39">
        <v>0.12535472495656219</v>
      </c>
      <c r="D26" s="50">
        <v>0.12588911969717886</v>
      </c>
    </row>
    <row r="27" spans="1:4" x14ac:dyDescent="0.25">
      <c r="A27" s="48" t="s">
        <v>841</v>
      </c>
      <c r="B27" s="49" t="s">
        <v>327</v>
      </c>
      <c r="C27" s="39">
        <v>9.4078542776255478E-2</v>
      </c>
      <c r="D27" s="45">
        <v>9.3804923787024874E-2</v>
      </c>
    </row>
    <row r="28" spans="1:4" x14ac:dyDescent="0.25">
      <c r="A28" s="48" t="s">
        <v>842</v>
      </c>
      <c r="B28" s="49" t="s">
        <v>383</v>
      </c>
      <c r="C28" s="39">
        <v>7.9981376005635624E-2</v>
      </c>
      <c r="D28" s="50">
        <v>7.9726382953361236E-2</v>
      </c>
    </row>
    <row r="29" spans="1:4" x14ac:dyDescent="0.25">
      <c r="A29" s="48" t="s">
        <v>843</v>
      </c>
      <c r="B29" s="49" t="s">
        <v>329</v>
      </c>
      <c r="C29" s="39">
        <v>0.1688184690978147</v>
      </c>
      <c r="D29" s="45">
        <v>0.16855765326088906</v>
      </c>
    </row>
    <row r="30" spans="1:4" x14ac:dyDescent="0.25">
      <c r="A30" s="48" t="s">
        <v>844</v>
      </c>
      <c r="B30" s="49" t="s">
        <v>349</v>
      </c>
      <c r="C30" s="39">
        <v>5.1416092647974365E-2</v>
      </c>
      <c r="D30" s="50">
        <v>5.1291605626247849E-2</v>
      </c>
    </row>
    <row r="31" spans="1:4" x14ac:dyDescent="0.25">
      <c r="A31" s="48" t="s">
        <v>845</v>
      </c>
      <c r="B31" s="49" t="s">
        <v>295</v>
      </c>
      <c r="C31" s="39">
        <v>0.24571065538433631</v>
      </c>
      <c r="D31" s="45">
        <v>0.24535703679543164</v>
      </c>
    </row>
    <row r="32" spans="1:4" x14ac:dyDescent="0.25">
      <c r="A32" s="48" t="s">
        <v>846</v>
      </c>
      <c r="B32" s="49" t="s">
        <v>377</v>
      </c>
      <c r="C32" s="39">
        <v>8.2257065164590887E-2</v>
      </c>
      <c r="D32" s="50">
        <v>8.1989461845808798E-2</v>
      </c>
    </row>
    <row r="33" spans="1:4" x14ac:dyDescent="0.25">
      <c r="A33" s="48" t="s">
        <v>847</v>
      </c>
      <c r="B33" s="49" t="s">
        <v>711</v>
      </c>
      <c r="C33" s="39">
        <v>5.2972934836991795E-2</v>
      </c>
      <c r="D33" s="45">
        <v>5.2857140997584151E-2</v>
      </c>
    </row>
    <row r="34" spans="1:4" x14ac:dyDescent="0.25">
      <c r="A34" s="48" t="s">
        <v>848</v>
      </c>
      <c r="B34" s="49" t="s">
        <v>379</v>
      </c>
      <c r="C34" s="39">
        <v>7.3724997279419155E-2</v>
      </c>
      <c r="D34" s="50">
        <v>7.3506090808953498E-2</v>
      </c>
    </row>
    <row r="35" spans="1:4" x14ac:dyDescent="0.25">
      <c r="A35" s="48" t="s">
        <v>849</v>
      </c>
      <c r="B35" s="49" t="s">
        <v>531</v>
      </c>
      <c r="C35" s="39">
        <v>8.6070210691554488E-2</v>
      </c>
      <c r="D35" s="45">
        <v>8.6266098278728942E-2</v>
      </c>
    </row>
    <row r="36" spans="1:4" x14ac:dyDescent="0.25">
      <c r="A36" s="48" t="s">
        <v>850</v>
      </c>
      <c r="B36" s="49" t="s">
        <v>715</v>
      </c>
      <c r="C36" s="39">
        <v>4.9200341439645183E-2</v>
      </c>
      <c r="D36" s="50">
        <v>4.9107113641614325E-2</v>
      </c>
    </row>
    <row r="37" spans="1:4" x14ac:dyDescent="0.25">
      <c r="A37" s="48" t="s">
        <v>851</v>
      </c>
      <c r="B37" s="49" t="s">
        <v>397</v>
      </c>
      <c r="C37" s="39">
        <v>7.7060934378944707E-2</v>
      </c>
      <c r="D37" s="45">
        <v>7.7087867720215558E-2</v>
      </c>
    </row>
    <row r="38" spans="1:4" x14ac:dyDescent="0.25">
      <c r="A38" s="48" t="s">
        <v>852</v>
      </c>
      <c r="B38" s="49" t="s">
        <v>568</v>
      </c>
      <c r="C38" s="39">
        <v>8.1847840309797304E-2</v>
      </c>
      <c r="D38" s="50">
        <v>8.1666904538077581E-2</v>
      </c>
    </row>
    <row r="39" spans="1:4" x14ac:dyDescent="0.25">
      <c r="A39" s="48" t="s">
        <v>853</v>
      </c>
      <c r="B39" s="49" t="s">
        <v>405</v>
      </c>
      <c r="C39" s="39">
        <v>6.9025436930677364E-2</v>
      </c>
      <c r="D39" s="45">
        <v>6.9297362135531115E-2</v>
      </c>
    </row>
    <row r="40" spans="1:4" x14ac:dyDescent="0.25">
      <c r="A40" s="48" t="s">
        <v>854</v>
      </c>
      <c r="B40" s="49" t="s">
        <v>423</v>
      </c>
      <c r="C40" s="39">
        <v>0.19718399192559904</v>
      </c>
      <c r="D40" s="50">
        <v>0.19658236426226666</v>
      </c>
    </row>
    <row r="41" spans="1:4" x14ac:dyDescent="0.25">
      <c r="A41" s="48" t="s">
        <v>855</v>
      </c>
      <c r="B41" s="49" t="s">
        <v>276</v>
      </c>
      <c r="C41" s="39">
        <v>5.1098105613191391E-2</v>
      </c>
      <c r="D41" s="45">
        <v>5.1029706681097013E-2</v>
      </c>
    </row>
    <row r="42" spans="1:4" x14ac:dyDescent="0.25">
      <c r="A42" s="48" t="s">
        <v>856</v>
      </c>
      <c r="B42" s="49" t="s">
        <v>433</v>
      </c>
      <c r="C42" s="39">
        <v>9.0945983629382443E-2</v>
      </c>
      <c r="D42" s="50">
        <v>9.0898397565542577E-2</v>
      </c>
    </row>
    <row r="43" spans="1:4" x14ac:dyDescent="0.25">
      <c r="A43" s="48" t="s">
        <v>857</v>
      </c>
      <c r="B43" s="49" t="s">
        <v>439</v>
      </c>
      <c r="C43" s="39">
        <v>0.10655173823457786</v>
      </c>
      <c r="D43" s="45">
        <v>0.1061984994277801</v>
      </c>
    </row>
    <row r="44" spans="1:4" x14ac:dyDescent="0.25">
      <c r="A44" s="48" t="s">
        <v>858</v>
      </c>
      <c r="B44" s="49" t="s">
        <v>387</v>
      </c>
      <c r="C44" s="39">
        <v>9.5073533948381389E-2</v>
      </c>
      <c r="D44" s="50">
        <v>9.4779856122448519E-2</v>
      </c>
    </row>
    <row r="45" spans="1:4" x14ac:dyDescent="0.25">
      <c r="A45" s="48" t="s">
        <v>859</v>
      </c>
      <c r="B45" s="49" t="s">
        <v>443</v>
      </c>
      <c r="C45" s="39">
        <v>6.568876446614029E-2</v>
      </c>
      <c r="D45" s="45">
        <v>6.6123340340027648E-2</v>
      </c>
    </row>
    <row r="46" spans="1:4" x14ac:dyDescent="0.25">
      <c r="A46" s="48" t="s">
        <v>860</v>
      </c>
      <c r="B46" s="49" t="s">
        <v>451</v>
      </c>
      <c r="C46" s="39">
        <v>0.14846693743910855</v>
      </c>
      <c r="D46" s="50">
        <v>0.14810539655447547</v>
      </c>
    </row>
    <row r="47" spans="1:4" x14ac:dyDescent="0.25">
      <c r="A47" s="48" t="s">
        <v>861</v>
      </c>
      <c r="B47" s="49" t="s">
        <v>453</v>
      </c>
      <c r="C47" s="39">
        <v>7.8216373822652313E-2</v>
      </c>
      <c r="D47" s="45">
        <v>7.8077551839209725E-2</v>
      </c>
    </row>
    <row r="48" spans="1:4" x14ac:dyDescent="0.25">
      <c r="A48" s="48" t="s">
        <v>862</v>
      </c>
      <c r="B48" s="49" t="s">
        <v>315</v>
      </c>
      <c r="C48" s="39">
        <v>0.11236285500178357</v>
      </c>
      <c r="D48" s="50">
        <v>0.11195955897510095</v>
      </c>
    </row>
    <row r="49" spans="1:4" x14ac:dyDescent="0.25">
      <c r="A49" s="48" t="s">
        <v>863</v>
      </c>
      <c r="B49" s="49" t="s">
        <v>214</v>
      </c>
      <c r="C49" s="39">
        <v>0.16350807998038036</v>
      </c>
      <c r="D49" s="45">
        <v>0.16347865591253122</v>
      </c>
    </row>
    <row r="50" spans="1:4" x14ac:dyDescent="0.25">
      <c r="A50" s="48" t="s">
        <v>864</v>
      </c>
      <c r="B50" s="49" t="s">
        <v>143</v>
      </c>
      <c r="C50" s="39">
        <v>6.5731827208236421E-2</v>
      </c>
      <c r="D50" s="50">
        <v>6.558259769910102E-2</v>
      </c>
    </row>
    <row r="51" spans="1:4" x14ac:dyDescent="0.25">
      <c r="A51" s="48" t="s">
        <v>865</v>
      </c>
      <c r="B51" s="49" t="s">
        <v>465</v>
      </c>
      <c r="C51" s="39">
        <v>0.11942420752845137</v>
      </c>
      <c r="D51" s="45">
        <v>0.11911599470743453</v>
      </c>
    </row>
    <row r="52" spans="1:4" x14ac:dyDescent="0.25">
      <c r="A52" s="48" t="s">
        <v>866</v>
      </c>
      <c r="B52" s="49" t="s">
        <v>170</v>
      </c>
      <c r="C52" s="39">
        <v>0.15212211447063884</v>
      </c>
      <c r="D52" s="50">
        <v>0.15153864580018497</v>
      </c>
    </row>
    <row r="53" spans="1:4" x14ac:dyDescent="0.25">
      <c r="A53" s="48" t="s">
        <v>867</v>
      </c>
      <c r="B53" s="49" t="s">
        <v>570</v>
      </c>
      <c r="C53" s="39">
        <v>8.9553818153673956E-2</v>
      </c>
      <c r="D53" s="45">
        <v>8.974085141761029E-2</v>
      </c>
    </row>
    <row r="54" spans="1:4" x14ac:dyDescent="0.25">
      <c r="A54" s="48" t="s">
        <v>868</v>
      </c>
      <c r="B54" s="49" t="s">
        <v>483</v>
      </c>
      <c r="C54" s="39">
        <v>0.10633795603974648</v>
      </c>
      <c r="D54" s="50">
        <v>0.10595340737405075</v>
      </c>
    </row>
    <row r="55" spans="1:4" x14ac:dyDescent="0.25">
      <c r="A55" s="48" t="s">
        <v>869</v>
      </c>
      <c r="B55" s="49" t="s">
        <v>625</v>
      </c>
      <c r="C55" s="39">
        <v>0.1087872001260512</v>
      </c>
      <c r="D55" s="45">
        <v>0.1087862203318067</v>
      </c>
    </row>
    <row r="56" spans="1:4" x14ac:dyDescent="0.25">
      <c r="A56" s="48" t="s">
        <v>870</v>
      </c>
      <c r="B56" s="49" t="s">
        <v>689</v>
      </c>
      <c r="C56" s="39">
        <v>0.1675549734728643</v>
      </c>
      <c r="D56" s="50">
        <v>0.16726967934774051</v>
      </c>
    </row>
    <row r="57" spans="1:4" x14ac:dyDescent="0.25">
      <c r="A57" s="48" t="s">
        <v>871</v>
      </c>
      <c r="B57" s="49" t="s">
        <v>511</v>
      </c>
      <c r="C57" s="39">
        <v>7.5709729285169031E-2</v>
      </c>
      <c r="D57" s="45">
        <v>7.5597210286848862E-2</v>
      </c>
    </row>
    <row r="58" spans="1:4" x14ac:dyDescent="0.25">
      <c r="A58" s="48" t="s">
        <v>872</v>
      </c>
      <c r="B58" s="49" t="s">
        <v>509</v>
      </c>
      <c r="C58" s="39">
        <v>7.9777820599577998E-2</v>
      </c>
      <c r="D58" s="50">
        <v>7.9526583519436117E-2</v>
      </c>
    </row>
    <row r="59" spans="1:4" x14ac:dyDescent="0.25">
      <c r="A59" s="48" t="s">
        <v>873</v>
      </c>
      <c r="B59" s="49" t="s">
        <v>409</v>
      </c>
      <c r="C59" s="39">
        <v>6.5298407168027511E-2</v>
      </c>
      <c r="D59" s="45">
        <v>6.5129557357022694E-2</v>
      </c>
    </row>
    <row r="60" spans="1:4" x14ac:dyDescent="0.25">
      <c r="A60" s="48" t="s">
        <v>874</v>
      </c>
      <c r="B60" s="49" t="s">
        <v>85</v>
      </c>
      <c r="C60" s="39">
        <v>0.10429062896042726</v>
      </c>
      <c r="D60" s="50">
        <v>0.10411791337142524</v>
      </c>
    </row>
    <row r="61" spans="1:4" x14ac:dyDescent="0.25">
      <c r="A61" s="48" t="s">
        <v>875</v>
      </c>
      <c r="B61" s="49" t="s">
        <v>527</v>
      </c>
      <c r="C61" s="39">
        <v>7.184141658202095E-2</v>
      </c>
      <c r="D61" s="45">
        <v>7.1763431461729005E-2</v>
      </c>
    </row>
    <row r="62" spans="1:4" x14ac:dyDescent="0.25">
      <c r="A62" s="48" t="s">
        <v>876</v>
      </c>
      <c r="B62" s="49" t="s">
        <v>150</v>
      </c>
      <c r="C62" s="39">
        <v>0.21075858872873388</v>
      </c>
      <c r="D62" s="50">
        <v>0.21032776406243087</v>
      </c>
    </row>
    <row r="63" spans="1:4" x14ac:dyDescent="0.25">
      <c r="A63" s="48" t="s">
        <v>877</v>
      </c>
      <c r="B63" s="49" t="s">
        <v>635</v>
      </c>
      <c r="C63" s="39">
        <v>5.742387061240322E-2</v>
      </c>
      <c r="D63" s="45">
        <v>5.7616246649077905E-2</v>
      </c>
    </row>
    <row r="64" spans="1:4" x14ac:dyDescent="0.25">
      <c r="A64" s="48" t="s">
        <v>878</v>
      </c>
      <c r="B64" s="49" t="s">
        <v>130</v>
      </c>
      <c r="C64" s="39">
        <v>7.3399646876597918E-2</v>
      </c>
      <c r="D64" s="45">
        <v>7.3213307361242985E-2</v>
      </c>
    </row>
    <row r="65" spans="1:4" x14ac:dyDescent="0.25">
      <c r="A65" s="48" t="s">
        <v>879</v>
      </c>
      <c r="B65" s="49" t="s">
        <v>631</v>
      </c>
      <c r="C65" s="39">
        <v>0.12548927367531565</v>
      </c>
      <c r="D65" s="45">
        <v>0.12510452997221261</v>
      </c>
    </row>
    <row r="66" spans="1:4" x14ac:dyDescent="0.25">
      <c r="A66" s="48" t="s">
        <v>880</v>
      </c>
      <c r="B66" s="49" t="s">
        <v>535</v>
      </c>
      <c r="C66" s="39">
        <v>5.8567900003114584E-2</v>
      </c>
      <c r="D66" s="45">
        <v>5.84525122713054E-2</v>
      </c>
    </row>
    <row r="67" spans="1:4" x14ac:dyDescent="0.25">
      <c r="A67" s="48" t="s">
        <v>881</v>
      </c>
      <c r="B67" s="49" t="s">
        <v>545</v>
      </c>
      <c r="C67" s="39">
        <v>6.6387546140351167E-2</v>
      </c>
      <c r="D67" s="45">
        <v>6.6415458079828904E-2</v>
      </c>
    </row>
    <row r="68" spans="1:4" x14ac:dyDescent="0.25">
      <c r="A68" s="48" t="s">
        <v>882</v>
      </c>
      <c r="B68" s="49" t="s">
        <v>548</v>
      </c>
      <c r="C68" s="39">
        <v>7.1466911843008019E-2</v>
      </c>
      <c r="D68" s="45">
        <v>7.1238102212253934E-2</v>
      </c>
    </row>
    <row r="69" spans="1:4" x14ac:dyDescent="0.25">
      <c r="A69" s="48" t="s">
        <v>883</v>
      </c>
      <c r="B69" s="49" t="s">
        <v>558</v>
      </c>
      <c r="C69" s="39">
        <v>0.17861148390063772</v>
      </c>
      <c r="D69" s="45">
        <v>0.17820467765580639</v>
      </c>
    </row>
    <row r="70" spans="1:4" x14ac:dyDescent="0.25">
      <c r="A70" s="48" t="s">
        <v>884</v>
      </c>
      <c r="B70" s="49" t="s">
        <v>584</v>
      </c>
      <c r="C70" s="39">
        <v>0.10865371989241865</v>
      </c>
      <c r="D70" s="45">
        <v>0.10836428553980974</v>
      </c>
    </row>
    <row r="71" spans="1:4" x14ac:dyDescent="0.25">
      <c r="A71" s="48" t="s">
        <v>885</v>
      </c>
      <c r="B71" s="49" t="s">
        <v>97</v>
      </c>
      <c r="C71" s="39">
        <v>8.4033522385518339E-2</v>
      </c>
      <c r="D71" s="45">
        <v>8.4098007972135777E-2</v>
      </c>
    </row>
    <row r="72" spans="1:4" x14ac:dyDescent="0.25">
      <c r="A72" s="48" t="s">
        <v>886</v>
      </c>
      <c r="B72" s="49" t="s">
        <v>596</v>
      </c>
      <c r="C72" s="39">
        <v>6.018898614419807E-2</v>
      </c>
      <c r="D72" s="45">
        <v>6.086776601960911E-2</v>
      </c>
    </row>
    <row r="73" spans="1:4" x14ac:dyDescent="0.25">
      <c r="A73" s="48" t="s">
        <v>887</v>
      </c>
      <c r="B73" s="49" t="s">
        <v>606</v>
      </c>
      <c r="C73" s="39">
        <v>6.7681779788656665E-2</v>
      </c>
      <c r="D73" s="45">
        <v>6.7572237634788257E-2</v>
      </c>
    </row>
    <row r="74" spans="1:4" x14ac:dyDescent="0.25">
      <c r="A74" s="48" t="s">
        <v>888</v>
      </c>
      <c r="B74" s="49" t="s">
        <v>289</v>
      </c>
      <c r="C74" s="39">
        <v>0.24617294892016853</v>
      </c>
      <c r="D74" s="45">
        <v>0.24590563908758667</v>
      </c>
    </row>
    <row r="75" spans="1:4" x14ac:dyDescent="0.25">
      <c r="A75" s="48" t="s">
        <v>889</v>
      </c>
      <c r="B75" s="49" t="s">
        <v>611</v>
      </c>
      <c r="C75" s="39">
        <v>0.18619688719781691</v>
      </c>
      <c r="D75" s="45">
        <v>0.1857057317681623</v>
      </c>
    </row>
    <row r="76" spans="1:4" x14ac:dyDescent="0.25">
      <c r="A76" s="48" t="s">
        <v>890</v>
      </c>
      <c r="B76" s="49" t="s">
        <v>55</v>
      </c>
      <c r="C76" s="39">
        <v>6.0754843528544204E-2</v>
      </c>
      <c r="D76" s="45">
        <v>6.0636259616655044E-2</v>
      </c>
    </row>
    <row r="77" spans="1:4" x14ac:dyDescent="0.25">
      <c r="A77" s="48" t="s">
        <v>891</v>
      </c>
      <c r="B77" s="49" t="s">
        <v>148</v>
      </c>
      <c r="C77" s="39">
        <v>0.20744431292256471</v>
      </c>
      <c r="D77" s="45">
        <v>0.20696194575573007</v>
      </c>
    </row>
    <row r="78" spans="1:4" x14ac:dyDescent="0.25">
      <c r="A78" s="48" t="s">
        <v>892</v>
      </c>
      <c r="B78" s="49" t="s">
        <v>152</v>
      </c>
      <c r="C78" s="39">
        <v>0.20837835784685019</v>
      </c>
      <c r="D78" s="45">
        <v>0.20795350594050876</v>
      </c>
    </row>
    <row r="79" spans="1:4" x14ac:dyDescent="0.25">
      <c r="A79" s="48" t="s">
        <v>893</v>
      </c>
      <c r="B79" s="49" t="s">
        <v>226</v>
      </c>
      <c r="C79" s="39">
        <v>5.8972580959274587E-2</v>
      </c>
      <c r="D79" s="45">
        <v>5.8822658822835314E-2</v>
      </c>
    </row>
    <row r="80" spans="1:4" x14ac:dyDescent="0.25">
      <c r="A80" s="48" t="s">
        <v>894</v>
      </c>
      <c r="B80" s="49" t="s">
        <v>228</v>
      </c>
      <c r="C80" s="39">
        <v>0.14893672489151583</v>
      </c>
      <c r="D80" s="45">
        <v>0.14863811759454418</v>
      </c>
    </row>
    <row r="81" spans="1:4" x14ac:dyDescent="0.25">
      <c r="A81" s="48" t="s">
        <v>895</v>
      </c>
      <c r="B81" s="49" t="s">
        <v>220</v>
      </c>
      <c r="C81" s="39">
        <v>9.6209667973604446E-2</v>
      </c>
      <c r="D81" s="45">
        <v>9.5985640238711534E-2</v>
      </c>
    </row>
    <row r="82" spans="1:4" x14ac:dyDescent="0.25">
      <c r="A82" s="48" t="s">
        <v>896</v>
      </c>
      <c r="B82" s="49" t="s">
        <v>659</v>
      </c>
      <c r="C82" s="39">
        <v>0.14122471216493168</v>
      </c>
      <c r="D82" s="45">
        <v>0.14071086808847702</v>
      </c>
    </row>
    <row r="83" spans="1:4" x14ac:dyDescent="0.25">
      <c r="A83" s="48" t="s">
        <v>897</v>
      </c>
      <c r="B83" s="49" t="s">
        <v>485</v>
      </c>
      <c r="C83" s="39">
        <v>0.14503442790737583</v>
      </c>
      <c r="D83" s="45">
        <v>0.14499613491322036</v>
      </c>
    </row>
    <row r="84" spans="1:4" x14ac:dyDescent="0.25">
      <c r="A84" s="48" t="s">
        <v>898</v>
      </c>
      <c r="B84" s="49" t="s">
        <v>51</v>
      </c>
      <c r="C84" s="39">
        <v>0.1518979056557436</v>
      </c>
      <c r="D84" s="45">
        <v>0.15157032562768186</v>
      </c>
    </row>
    <row r="85" spans="1:4" x14ac:dyDescent="0.25">
      <c r="A85" s="48" t="s">
        <v>899</v>
      </c>
      <c r="B85" s="49" t="s">
        <v>673</v>
      </c>
      <c r="C85" s="39">
        <v>9.3149758126083337E-2</v>
      </c>
      <c r="D85" s="45">
        <v>9.2874678110134126E-2</v>
      </c>
    </row>
    <row r="86" spans="1:4" x14ac:dyDescent="0.25">
      <c r="A86" s="48" t="s">
        <v>900</v>
      </c>
      <c r="B86" s="49" t="s">
        <v>681</v>
      </c>
      <c r="C86" s="39">
        <v>0.26272238345811483</v>
      </c>
      <c r="D86" s="45">
        <v>0.26270585064675733</v>
      </c>
    </row>
    <row r="87" spans="1:4" x14ac:dyDescent="0.25">
      <c r="A87" s="48" t="s">
        <v>901</v>
      </c>
      <c r="B87" s="49" t="s">
        <v>347</v>
      </c>
      <c r="C87" s="39">
        <v>7.7559080377709061E-2</v>
      </c>
      <c r="D87" s="45">
        <v>7.7375470412037808E-2</v>
      </c>
    </row>
    <row r="88" spans="1:4" x14ac:dyDescent="0.25">
      <c r="A88" s="48" t="s">
        <v>902</v>
      </c>
      <c r="B88" s="49" t="s">
        <v>687</v>
      </c>
      <c r="C88" s="39">
        <v>6.5963437212335496E-2</v>
      </c>
      <c r="D88" s="45">
        <v>6.6165803291213909E-2</v>
      </c>
    </row>
    <row r="89" spans="1:4" x14ac:dyDescent="0.25">
      <c r="A89" s="48" t="s">
        <v>903</v>
      </c>
      <c r="B89" s="49" t="s">
        <v>675</v>
      </c>
      <c r="C89" s="39">
        <v>0.13855606967929573</v>
      </c>
      <c r="D89" s="45">
        <v>0.13825737885400619</v>
      </c>
    </row>
    <row r="90" spans="1:4" x14ac:dyDescent="0.25">
      <c r="A90" s="48" t="s">
        <v>904</v>
      </c>
      <c r="B90" s="49" t="s">
        <v>701</v>
      </c>
      <c r="C90" s="39">
        <v>1.9795044087740774E-2</v>
      </c>
      <c r="D90" s="45">
        <v>1.9793789760250646E-2</v>
      </c>
    </row>
    <row r="91" spans="1:4" x14ac:dyDescent="0.25">
      <c r="A91" s="48" t="s">
        <v>905</v>
      </c>
      <c r="B91" s="49" t="s">
        <v>717</v>
      </c>
      <c r="C91" s="39">
        <v>5.1644195115108024E-2</v>
      </c>
      <c r="D91" s="45">
        <v>5.1580574211238149E-2</v>
      </c>
    </row>
    <row r="92" spans="1:4" x14ac:dyDescent="0.25">
      <c r="A92" s="48" t="s">
        <v>906</v>
      </c>
      <c r="B92" s="49" t="s">
        <v>709</v>
      </c>
      <c r="C92" s="39">
        <v>0.1480233191921983</v>
      </c>
      <c r="D92" s="45">
        <v>0.14760419247506229</v>
      </c>
    </row>
    <row r="93" spans="1:4" x14ac:dyDescent="0.25">
      <c r="A93" s="48" t="s">
        <v>907</v>
      </c>
      <c r="B93" s="49" t="s">
        <v>707</v>
      </c>
      <c r="C93" s="39">
        <v>5.447725493919741E-2</v>
      </c>
      <c r="D93" s="45">
        <v>5.4370875270935544E-2</v>
      </c>
    </row>
    <row r="94" spans="1:4" x14ac:dyDescent="0.25">
      <c r="A94" s="48" t="s">
        <v>908</v>
      </c>
      <c r="B94" s="49" t="s">
        <v>375</v>
      </c>
      <c r="C94" s="39">
        <v>5.2457811432054142E-2</v>
      </c>
      <c r="D94" s="45">
        <v>5.2375859453647991E-2</v>
      </c>
    </row>
    <row r="95" spans="1:4" x14ac:dyDescent="0.25">
      <c r="A95" s="48" t="s">
        <v>909</v>
      </c>
      <c r="B95" s="49" t="s">
        <v>739</v>
      </c>
      <c r="C95" s="39">
        <v>5.9426248989715623E-2</v>
      </c>
      <c r="D95" s="45">
        <v>5.9314539908269702E-2</v>
      </c>
    </row>
    <row r="96" spans="1:4" x14ac:dyDescent="0.25">
      <c r="A96" s="48" t="s">
        <v>910</v>
      </c>
      <c r="B96" s="49" t="s">
        <v>735</v>
      </c>
      <c r="C96" s="39">
        <v>5.5250935446644896E-2</v>
      </c>
      <c r="D96" s="45">
        <v>5.5279172758123517E-2</v>
      </c>
    </row>
    <row r="97" spans="1:4" x14ac:dyDescent="0.25">
      <c r="A97" s="48"/>
      <c r="B97" s="49"/>
      <c r="C97" s="39"/>
      <c r="D97" s="45"/>
    </row>
    <row r="98" spans="1:4" x14ac:dyDescent="0.25">
      <c r="A98" s="48"/>
      <c r="B98" s="49"/>
      <c r="C98" s="39"/>
      <c r="D98" s="45"/>
    </row>
    <row r="99" spans="1:4" x14ac:dyDescent="0.25">
      <c r="A99" s="48"/>
      <c r="B99" s="49"/>
      <c r="C99" s="39"/>
      <c r="D99" s="45"/>
    </row>
    <row r="100" spans="1:4" x14ac:dyDescent="0.25">
      <c r="A100" s="48"/>
      <c r="B100" s="49"/>
      <c r="C100" s="39"/>
      <c r="D100" s="45"/>
    </row>
    <row r="101" spans="1:4" x14ac:dyDescent="0.25">
      <c r="A101" s="48"/>
      <c r="B101" s="49"/>
      <c r="C101" s="39"/>
      <c r="D101" s="45"/>
    </row>
    <row r="102" spans="1:4" x14ac:dyDescent="0.25">
      <c r="A102" s="48"/>
      <c r="B102" s="49"/>
      <c r="C102" s="39"/>
      <c r="D102" s="45"/>
    </row>
    <row r="103" spans="1:4" x14ac:dyDescent="0.25">
      <c r="A103" s="48"/>
      <c r="B103" s="49"/>
      <c r="C103" s="39"/>
      <c r="D103" s="45"/>
    </row>
    <row r="104" spans="1:4" x14ac:dyDescent="0.25">
      <c r="A104" s="48"/>
      <c r="B104" s="49"/>
      <c r="C104" s="39"/>
      <c r="D104" s="45"/>
    </row>
    <row r="105" spans="1:4" x14ac:dyDescent="0.25">
      <c r="A105" s="48"/>
      <c r="B105" s="49"/>
      <c r="C105" s="39"/>
      <c r="D105" s="45"/>
    </row>
    <row r="106" spans="1:4" x14ac:dyDescent="0.25">
      <c r="A106" s="48"/>
      <c r="B106" s="49"/>
      <c r="C106" s="39"/>
      <c r="D106" s="45"/>
    </row>
    <row r="107" spans="1:4" x14ac:dyDescent="0.25">
      <c r="A107" s="48"/>
      <c r="B107" s="49"/>
      <c r="C107" s="39"/>
      <c r="D107" s="45"/>
    </row>
    <row r="108" spans="1:4" x14ac:dyDescent="0.25">
      <c r="A108" s="48"/>
      <c r="B108" s="49"/>
      <c r="C108" s="39"/>
      <c r="D108" s="45"/>
    </row>
    <row r="109" spans="1:4" x14ac:dyDescent="0.25">
      <c r="A109" s="48"/>
      <c r="B109" s="49"/>
      <c r="C109" s="39"/>
      <c r="D109" s="45"/>
    </row>
    <row r="110" spans="1:4" x14ac:dyDescent="0.25">
      <c r="A110" s="48"/>
      <c r="B110" s="49"/>
      <c r="C110" s="39"/>
      <c r="D110" s="45"/>
    </row>
    <row r="111" spans="1:4" x14ac:dyDescent="0.25">
      <c r="A111" s="48"/>
      <c r="B111" s="49"/>
      <c r="C111" s="39"/>
      <c r="D111" s="45"/>
    </row>
    <row r="112" spans="1:4" x14ac:dyDescent="0.25">
      <c r="A112" s="48"/>
      <c r="B112" s="49"/>
      <c r="C112" s="39"/>
      <c r="D112" s="45"/>
    </row>
    <row r="113" spans="1:4" x14ac:dyDescent="0.25">
      <c r="A113" s="48"/>
      <c r="B113" s="49"/>
      <c r="C113" s="39"/>
      <c r="D113" s="45"/>
    </row>
    <row r="114" spans="1:4" x14ac:dyDescent="0.25">
      <c r="A114" s="48"/>
      <c r="B114" s="49"/>
      <c r="C114" s="39"/>
      <c r="D114" s="45"/>
    </row>
    <row r="115" spans="1:4" x14ac:dyDescent="0.25">
      <c r="A115" s="48"/>
      <c r="B115" s="49"/>
      <c r="C115" s="39"/>
      <c r="D115" s="45"/>
    </row>
    <row r="116" spans="1:4" x14ac:dyDescent="0.25">
      <c r="A116" s="48"/>
      <c r="B116" s="49"/>
      <c r="C116" s="39"/>
      <c r="D116" s="45"/>
    </row>
    <row r="117" spans="1:4" x14ac:dyDescent="0.25">
      <c r="A117" s="48"/>
      <c r="B117" s="49"/>
      <c r="C117" s="39"/>
      <c r="D117" s="45"/>
    </row>
    <row r="118" spans="1:4" x14ac:dyDescent="0.25">
      <c r="A118" s="48"/>
      <c r="B118" s="49"/>
      <c r="C118" s="39"/>
      <c r="D118" s="45"/>
    </row>
    <row r="119" spans="1:4" x14ac:dyDescent="0.25">
      <c r="A119" s="48"/>
      <c r="B119" s="49"/>
      <c r="C119" s="39"/>
      <c r="D119" s="45"/>
    </row>
    <row r="120" spans="1:4" x14ac:dyDescent="0.25">
      <c r="A120" s="48"/>
      <c r="B120" s="49"/>
      <c r="C120" s="39"/>
      <c r="D120" s="45"/>
    </row>
    <row r="121" spans="1:4" x14ac:dyDescent="0.25">
      <c r="A121" s="48"/>
      <c r="B121" s="49"/>
      <c r="C121" s="39"/>
      <c r="D121" s="45"/>
    </row>
    <row r="122" spans="1:4" x14ac:dyDescent="0.25">
      <c r="A122" s="48"/>
      <c r="B122" s="49"/>
      <c r="C122" s="39"/>
      <c r="D122" s="45"/>
    </row>
    <row r="123" spans="1:4" x14ac:dyDescent="0.25">
      <c r="A123" s="48"/>
      <c r="B123" s="49"/>
      <c r="C123" s="39"/>
      <c r="D123" s="45"/>
    </row>
    <row r="124" spans="1:4" x14ac:dyDescent="0.25">
      <c r="A124" s="48"/>
      <c r="B124" s="49"/>
      <c r="C124" s="39"/>
      <c r="D124" s="45"/>
    </row>
    <row r="125" spans="1:4" x14ac:dyDescent="0.25">
      <c r="A125" s="48"/>
      <c r="B125" s="49"/>
      <c r="C125" s="39"/>
      <c r="D125" s="45"/>
    </row>
    <row r="126" spans="1:4" x14ac:dyDescent="0.25">
      <c r="A126" s="48"/>
      <c r="B126" s="49"/>
      <c r="C126" s="39"/>
      <c r="D126" s="45"/>
    </row>
    <row r="127" spans="1:4" x14ac:dyDescent="0.25">
      <c r="A127" s="48"/>
      <c r="B127" s="49"/>
      <c r="C127" s="39"/>
      <c r="D127" s="45"/>
    </row>
    <row r="128" spans="1:4" x14ac:dyDescent="0.25">
      <c r="A128" s="48"/>
      <c r="B128" s="49"/>
      <c r="C128" s="39"/>
      <c r="D128" s="45"/>
    </row>
    <row r="129" spans="1:4" x14ac:dyDescent="0.25">
      <c r="A129" s="48"/>
      <c r="B129" s="49"/>
      <c r="C129" s="39"/>
      <c r="D129" s="45"/>
    </row>
    <row r="130" spans="1:4" x14ac:dyDescent="0.25">
      <c r="A130" s="48"/>
      <c r="B130" s="49"/>
      <c r="C130" s="39"/>
      <c r="D130" s="45"/>
    </row>
    <row r="131" spans="1:4" x14ac:dyDescent="0.25">
      <c r="A131" s="48"/>
      <c r="B131" s="49"/>
      <c r="C131" s="39"/>
      <c r="D131" s="45"/>
    </row>
    <row r="132" spans="1:4" x14ac:dyDescent="0.25">
      <c r="A132" s="48"/>
      <c r="B132" s="49"/>
      <c r="C132" s="39"/>
      <c r="D132" s="45"/>
    </row>
    <row r="133" spans="1:4" x14ac:dyDescent="0.25">
      <c r="A133" s="48"/>
      <c r="B133" s="49"/>
      <c r="C133" s="39"/>
      <c r="D133" s="45"/>
    </row>
    <row r="134" spans="1:4" x14ac:dyDescent="0.25">
      <c r="A134" s="48"/>
      <c r="B134" s="49"/>
      <c r="C134" s="39"/>
      <c r="D134" s="45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3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L20" sqref="L20:M2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"COA TIER STRUCTURE ON "&amp;'OPTIONS - MARGIN INTERVALS'!A1</f>
        <v>COA TIER STRUCTURE ON JULY 2,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911</v>
      </c>
      <c r="D5" s="6">
        <v>202607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.75" customHeight="1" x14ac:dyDescent="0.2">
      <c r="A6" s="3"/>
      <c r="B6" s="138"/>
      <c r="C6" s="95" t="s">
        <v>912</v>
      </c>
      <c r="D6" s="94">
        <v>202608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ht="15" customHeight="1" x14ac:dyDescent="0.2">
      <c r="A7" s="3"/>
      <c r="B7" s="138"/>
      <c r="C7" s="6" t="s">
        <v>913</v>
      </c>
      <c r="D7" s="9">
        <v>202609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.75" customHeight="1" thickBot="1" x14ac:dyDescent="0.25">
      <c r="A8" s="3"/>
      <c r="B8" s="139"/>
      <c r="C8" s="7" t="s">
        <v>914</v>
      </c>
      <c r="D8" s="7">
        <v>202610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10"/>
      <c r="B9" s="11"/>
      <c r="C9" s="3"/>
      <c r="D9" s="3"/>
      <c r="E9" s="3"/>
      <c r="F9" s="1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2" customFormat="1" ht="50.1" customHeight="1" thickBot="1" x14ac:dyDescent="0.25">
      <c r="A10" s="130" t="str">
        <f>"INTRA-COMMODITY SPREAD CHARGES - MONTHLY BUTTERFLY ON "&amp;'OPTIONS - MARGIN INTERVALS'!A1</f>
        <v>INTRA-COMMODITY SPREAD CHARGES - MONTHLY BUTTERFLY ON JULY 2, 2026</v>
      </c>
      <c r="B10" s="131"/>
      <c r="C10" s="131"/>
      <c r="D10" s="131"/>
      <c r="E10" s="13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</row>
    <row r="11" spans="1:153" s="2" customFormat="1" ht="15" customHeight="1" x14ac:dyDescent="0.2">
      <c r="A11" s="3"/>
      <c r="B11" s="134" t="s">
        <v>2</v>
      </c>
      <c r="C11" s="128" t="s">
        <v>3</v>
      </c>
      <c r="D11" s="128" t="s">
        <v>1</v>
      </c>
      <c r="E11" s="3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3" s="2" customFormat="1" ht="15" customHeight="1" thickBot="1" x14ac:dyDescent="0.25">
      <c r="A12" s="3"/>
      <c r="B12" s="135"/>
      <c r="C12" s="136"/>
      <c r="D12" s="136"/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</row>
    <row r="13" spans="1:153" s="2" customFormat="1" ht="14.25" customHeight="1" x14ac:dyDescent="0.2">
      <c r="A13" s="3"/>
      <c r="B13" s="85" t="s">
        <v>915</v>
      </c>
      <c r="C13" s="13">
        <v>640</v>
      </c>
      <c r="D13" s="13">
        <v>640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</row>
    <row r="14" spans="1:153" s="2" customFormat="1" ht="15" customHeight="1" thickBot="1" x14ac:dyDescent="0.25">
      <c r="A14" s="3"/>
      <c r="B14" s="86" t="s">
        <v>916</v>
      </c>
      <c r="C14" s="14">
        <v>387</v>
      </c>
      <c r="D14" s="14">
        <v>387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</row>
    <row r="15" spans="1:153" s="18" customFormat="1" x14ac:dyDescent="0.2">
      <c r="A15" s="15"/>
      <c r="B15" s="16"/>
      <c r="C15" s="17"/>
      <c r="D15" s="17"/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</row>
    <row r="16" spans="1:153" s="18" customFormat="1" ht="50.1" customHeight="1" thickBot="1" x14ac:dyDescent="0.25">
      <c r="A16" s="130" t="str">
        <f>"INTRA-COMMODITY SPREAD CHARGES - INTER-MONTH STRATEGY ON "&amp;'OPTIONS - MARGIN INTERVALS'!A1</f>
        <v>INTRA-COMMODITY SPREAD CHARGES - INTER-MONTH STRATEGY ON JULY 2, 2026</v>
      </c>
      <c r="B16" s="131"/>
      <c r="C16" s="131"/>
      <c r="D16" s="131"/>
      <c r="E16" s="131"/>
      <c r="F16" s="1"/>
      <c r="G16" s="4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</row>
    <row r="17" spans="2:154" s="18" customFormat="1" ht="14.25" customHeight="1" x14ac:dyDescent="0.2">
      <c r="B17" s="132" t="s">
        <v>0</v>
      </c>
      <c r="C17" s="128">
        <v>1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2:154" s="18" customFormat="1" ht="15" customHeight="1" thickBot="1" x14ac:dyDescent="0.25">
      <c r="B18" s="133"/>
      <c r="C18" s="129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</row>
    <row r="19" spans="2:154" s="18" customFormat="1" ht="15" x14ac:dyDescent="0.2">
      <c r="B19" s="22">
        <v>1</v>
      </c>
      <c r="C19" s="96">
        <v>460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</row>
    <row r="20" spans="2:154" x14ac:dyDescent="0.2"/>
    <row r="21" spans="2:154" ht="15" customHeight="1" x14ac:dyDescent="0.2"/>
    <row r="22" spans="2:154" ht="15" customHeight="1" x14ac:dyDescent="0.2"/>
    <row r="23" spans="2:154" ht="15" customHeight="1" x14ac:dyDescent="0.2"/>
    <row r="24" spans="2:154" ht="15" customHeight="1" x14ac:dyDescent="0.2"/>
    <row r="25" spans="2:154" ht="15" customHeight="1" x14ac:dyDescent="0.2"/>
    <row r="26" spans="2:154" ht="15" customHeight="1" x14ac:dyDescent="0.2"/>
    <row r="27" spans="2:154" ht="15" customHeight="1" x14ac:dyDescent="0.2"/>
    <row r="28" spans="2:154" ht="15" customHeight="1" x14ac:dyDescent="0.2"/>
    <row r="29" spans="2:154" ht="15" customHeight="1" x14ac:dyDescent="0.2"/>
    <row r="30" spans="2:154" ht="15" customHeight="1" x14ac:dyDescent="0.2"/>
    <row r="31" spans="2:154" ht="15" customHeight="1" x14ac:dyDescent="0.2"/>
    <row r="32" spans="2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C17:C18"/>
    <mergeCell ref="A16:E16"/>
    <mergeCell ref="B17:B18"/>
    <mergeCell ref="A10:E10"/>
    <mergeCell ref="B11:B12"/>
    <mergeCell ref="C11:C12"/>
    <mergeCell ref="D11:D12"/>
  </mergeCells>
  <conditionalFormatting sqref="C19">
    <cfRule type="cellIs" dxfId="12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topLeftCell="A34" zoomScale="80" zoomScaleNormal="80" zoomScaleSheetLayoutView="80" workbookViewId="0">
      <selection activeCell="D72" sqref="D7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"CRA TIER STRUCTURE ON "&amp;'OPTIONS - MARGIN INTERVALS'!A1</f>
        <v>CRA TIER STRUCTURE ON JULY 2,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917</v>
      </c>
      <c r="D5" s="6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" thickBot="1" x14ac:dyDescent="0.25">
      <c r="A6" s="3"/>
      <c r="B6" s="139"/>
      <c r="C6" s="7" t="s">
        <v>918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x14ac:dyDescent="0.2">
      <c r="A7" s="3"/>
      <c r="B7" s="149">
        <v>2</v>
      </c>
      <c r="C7" s="8" t="s">
        <v>919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" thickBot="1" x14ac:dyDescent="0.25">
      <c r="A8" s="3"/>
      <c r="B8" s="139"/>
      <c r="C8" s="7" t="s">
        <v>920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3"/>
      <c r="B9" s="149">
        <v>3</v>
      </c>
      <c r="C9" s="8" t="s">
        <v>921</v>
      </c>
      <c r="D9" s="8">
        <v>202709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5" customFormat="1" x14ac:dyDescent="0.2">
      <c r="A10" s="3"/>
      <c r="B10" s="138"/>
      <c r="C10" s="6" t="s">
        <v>922</v>
      </c>
      <c r="D10" s="6">
        <v>202712</v>
      </c>
      <c r="E10" s="3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3" s="5" customFormat="1" x14ac:dyDescent="0.2">
      <c r="A11" s="3"/>
      <c r="B11" s="138"/>
      <c r="C11" s="6" t="s">
        <v>923</v>
      </c>
      <c r="D11" s="6">
        <v>202803</v>
      </c>
      <c r="E11" s="3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</row>
    <row r="12" spans="1:153" s="5" customFormat="1" ht="15" thickBot="1" x14ac:dyDescent="0.25">
      <c r="A12" s="3"/>
      <c r="B12" s="139"/>
      <c r="C12" s="7" t="s">
        <v>924</v>
      </c>
      <c r="D12" s="7">
        <v>202806</v>
      </c>
      <c r="E12" s="3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</row>
    <row r="13" spans="1:153" s="5" customFormat="1" x14ac:dyDescent="0.2">
      <c r="A13" s="3"/>
      <c r="B13" s="149">
        <v>4</v>
      </c>
      <c r="C13" s="9" t="s">
        <v>925</v>
      </c>
      <c r="D13" s="9">
        <v>202809</v>
      </c>
      <c r="E13" s="3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</row>
    <row r="14" spans="1:153" s="5" customFormat="1" x14ac:dyDescent="0.2">
      <c r="A14" s="3"/>
      <c r="B14" s="138"/>
      <c r="C14" s="6" t="s">
        <v>926</v>
      </c>
      <c r="D14" s="6">
        <v>202812</v>
      </c>
      <c r="E14" s="3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</row>
    <row r="15" spans="1:153" s="5" customFormat="1" x14ac:dyDescent="0.2">
      <c r="A15" s="3"/>
      <c r="B15" s="138"/>
      <c r="C15" s="6" t="s">
        <v>927</v>
      </c>
      <c r="D15" s="6">
        <v>202903</v>
      </c>
      <c r="E15" s="3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</row>
    <row r="16" spans="1:153" s="5" customFormat="1" ht="15" thickBot="1" x14ac:dyDescent="0.25">
      <c r="A16" s="3"/>
      <c r="B16" s="139"/>
      <c r="C16" s="7" t="s">
        <v>928</v>
      </c>
      <c r="D16" s="7">
        <v>202906</v>
      </c>
      <c r="E16" s="3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</row>
    <row r="17" spans="1:153" s="5" customFormat="1" x14ac:dyDescent="0.2">
      <c r="A17" s="10"/>
      <c r="B17" s="11"/>
      <c r="C17" s="3"/>
      <c r="D17" s="3"/>
      <c r="E17" s="3"/>
      <c r="F17" s="1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</row>
    <row r="18" spans="1:153" s="2" customFormat="1" ht="50.1" customHeight="1" thickBot="1" x14ac:dyDescent="0.25">
      <c r="A18" s="130" t="str">
        <f>"INTRA-COMMODITY SPREAD CHARGES - QUARTELY BUTTERFLY ON "&amp;'OPTIONS - MARGIN INTERVALS'!A1</f>
        <v>INTRA-COMMODITY SPREAD CHARGES - QUARTELY BUTTERFLY ON JULY 2, 2026</v>
      </c>
      <c r="B18" s="131"/>
      <c r="C18" s="131"/>
      <c r="D18" s="131"/>
      <c r="E18" s="13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</row>
    <row r="19" spans="1:153" s="2" customFormat="1" ht="15" customHeight="1" x14ac:dyDescent="0.2">
      <c r="A19" s="3"/>
      <c r="B19" s="134" t="s">
        <v>2</v>
      </c>
      <c r="C19" s="128" t="s">
        <v>3</v>
      </c>
      <c r="D19" s="128" t="s">
        <v>1</v>
      </c>
      <c r="E19" s="3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</row>
    <row r="20" spans="1:153" s="2" customFormat="1" ht="15" customHeight="1" thickBot="1" x14ac:dyDescent="0.25">
      <c r="A20" s="3"/>
      <c r="B20" s="135"/>
      <c r="C20" s="136"/>
      <c r="D20" s="136"/>
      <c r="E20" s="3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</row>
    <row r="21" spans="1:153" s="2" customFormat="1" x14ac:dyDescent="0.2">
      <c r="A21" s="3"/>
      <c r="B21" s="84" t="s">
        <v>929</v>
      </c>
      <c r="C21" s="12">
        <v>0</v>
      </c>
      <c r="D21" s="12">
        <v>0</v>
      </c>
      <c r="E21" s="3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</row>
    <row r="22" spans="1:153" s="2" customFormat="1" ht="14.25" customHeight="1" x14ac:dyDescent="0.2">
      <c r="A22" s="3"/>
      <c r="B22" s="85" t="s">
        <v>930</v>
      </c>
      <c r="C22" s="13">
        <v>0</v>
      </c>
      <c r="D22" s="13">
        <v>0</v>
      </c>
      <c r="E22" s="3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</row>
    <row r="23" spans="1:153" s="2" customFormat="1" ht="14.25" customHeight="1" x14ac:dyDescent="0.2">
      <c r="A23" s="3"/>
      <c r="B23" s="85" t="s">
        <v>931</v>
      </c>
      <c r="C23" s="13">
        <v>189</v>
      </c>
      <c r="D23" s="13">
        <v>189</v>
      </c>
      <c r="E23" s="3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</row>
    <row r="24" spans="1:153" s="2" customFormat="1" ht="14.25" customHeight="1" x14ac:dyDescent="0.2">
      <c r="A24" s="3"/>
      <c r="B24" s="85" t="s">
        <v>932</v>
      </c>
      <c r="C24" s="13">
        <v>141</v>
      </c>
      <c r="D24" s="13">
        <v>140</v>
      </c>
      <c r="E24" s="3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</row>
    <row r="25" spans="1:153" s="2" customFormat="1" ht="14.25" customHeight="1" x14ac:dyDescent="0.2">
      <c r="A25" s="3"/>
      <c r="B25" s="85" t="s">
        <v>933</v>
      </c>
      <c r="C25" s="13">
        <v>257</v>
      </c>
      <c r="D25" s="13">
        <v>256</v>
      </c>
      <c r="E25" s="3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</row>
    <row r="26" spans="1:153" s="2" customFormat="1" ht="14.25" customHeight="1" x14ac:dyDescent="0.2">
      <c r="A26" s="3"/>
      <c r="B26" s="85" t="s">
        <v>934</v>
      </c>
      <c r="C26" s="13">
        <v>264</v>
      </c>
      <c r="D26" s="13">
        <v>263</v>
      </c>
      <c r="E26" s="3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</row>
    <row r="27" spans="1:153" s="2" customFormat="1" ht="14.25" customHeight="1" x14ac:dyDescent="0.2">
      <c r="A27" s="3"/>
      <c r="B27" s="85" t="s">
        <v>935</v>
      </c>
      <c r="C27" s="13">
        <v>166</v>
      </c>
      <c r="D27" s="13">
        <v>165</v>
      </c>
      <c r="E27" s="3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</row>
    <row r="28" spans="1:153" s="2" customFormat="1" ht="14.25" customHeight="1" x14ac:dyDescent="0.2">
      <c r="A28" s="3"/>
      <c r="B28" s="85" t="s">
        <v>936</v>
      </c>
      <c r="C28" s="13">
        <v>156</v>
      </c>
      <c r="D28" s="13">
        <v>154</v>
      </c>
      <c r="E28" s="3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</row>
    <row r="29" spans="1:153" s="2" customFormat="1" ht="14.25" customHeight="1" x14ac:dyDescent="0.2">
      <c r="A29" s="3"/>
      <c r="B29" s="85" t="s">
        <v>937</v>
      </c>
      <c r="C29" s="13">
        <v>235</v>
      </c>
      <c r="D29" s="13">
        <v>234</v>
      </c>
      <c r="E29" s="3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</row>
    <row r="30" spans="1:153" s="2" customFormat="1" ht="15" customHeight="1" thickBot="1" x14ac:dyDescent="0.25">
      <c r="A30" s="3"/>
      <c r="B30" s="86" t="s">
        <v>938</v>
      </c>
      <c r="C30" s="14">
        <v>225</v>
      </c>
      <c r="D30" s="14">
        <v>224</v>
      </c>
      <c r="E30" s="3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</row>
    <row r="31" spans="1:153" s="18" customFormat="1" x14ac:dyDescent="0.2">
      <c r="A31" s="15"/>
      <c r="B31" s="16"/>
      <c r="C31" s="17"/>
      <c r="D31" s="17"/>
      <c r="E31" s="3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</row>
    <row r="32" spans="1:153" s="2" customFormat="1" ht="50.1" customHeight="1" thickBot="1" x14ac:dyDescent="0.25">
      <c r="A32" s="130" t="str">
        <f>"INTRA-COMMODITY SPREAD CHARGES - SIX-MONTHLY BUTTERFLY ON "&amp;'OPTIONS - MARGIN INTERVALS'!A1</f>
        <v>INTRA-COMMODITY SPREAD CHARGES - SIX-MONTHLY BUTTERFLY ON JULY 2, 2026</v>
      </c>
      <c r="B32" s="131"/>
      <c r="C32" s="131"/>
      <c r="D32" s="131"/>
      <c r="E32" s="13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</row>
    <row r="33" spans="1:153" s="2" customFormat="1" ht="21" customHeight="1" x14ac:dyDescent="0.2">
      <c r="A33" s="3"/>
      <c r="B33" s="132" t="s">
        <v>2</v>
      </c>
      <c r="C33" s="144" t="s">
        <v>3</v>
      </c>
      <c r="D33" s="144" t="s">
        <v>1</v>
      </c>
      <c r="E33" s="3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</row>
    <row r="34" spans="1:153" s="2" customFormat="1" ht="15" customHeight="1" x14ac:dyDescent="0.2">
      <c r="A34" s="3"/>
      <c r="B34" s="133"/>
      <c r="C34" s="145"/>
      <c r="D34" s="145"/>
      <c r="E34" s="3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</row>
    <row r="35" spans="1:153" s="2" customFormat="1" x14ac:dyDescent="0.2">
      <c r="A35" s="3"/>
      <c r="B35" s="87" t="s">
        <v>939</v>
      </c>
      <c r="C35" s="19">
        <v>146</v>
      </c>
      <c r="D35" s="19">
        <v>146</v>
      </c>
      <c r="E35" s="3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</row>
    <row r="36" spans="1:153" s="2" customFormat="1" x14ac:dyDescent="0.2">
      <c r="A36" s="3"/>
      <c r="B36" s="87" t="s">
        <v>940</v>
      </c>
      <c r="C36" s="19">
        <v>125</v>
      </c>
      <c r="D36" s="19">
        <v>125</v>
      </c>
      <c r="E36" s="3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</row>
    <row r="37" spans="1:153" s="2" customFormat="1" x14ac:dyDescent="0.2">
      <c r="A37" s="3"/>
      <c r="B37" s="87" t="s">
        <v>941</v>
      </c>
      <c r="C37" s="19">
        <v>254</v>
      </c>
      <c r="D37" s="19">
        <v>254</v>
      </c>
      <c r="E37" s="3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</row>
    <row r="38" spans="1:153" s="2" customFormat="1" x14ac:dyDescent="0.2">
      <c r="A38" s="3"/>
      <c r="B38" s="87" t="s">
        <v>942</v>
      </c>
      <c r="C38" s="19">
        <v>176</v>
      </c>
      <c r="D38" s="19">
        <v>176</v>
      </c>
      <c r="E38" s="3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</row>
    <row r="39" spans="1:153" s="2" customFormat="1" x14ac:dyDescent="0.2">
      <c r="A39" s="3"/>
      <c r="B39" s="87" t="s">
        <v>943</v>
      </c>
      <c r="C39" s="19">
        <v>159</v>
      </c>
      <c r="D39" s="19">
        <v>158</v>
      </c>
      <c r="E39" s="3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</row>
    <row r="40" spans="1:153" s="2" customFormat="1" x14ac:dyDescent="0.2">
      <c r="A40" s="3"/>
      <c r="B40" s="87" t="s">
        <v>944</v>
      </c>
      <c r="C40" s="19">
        <v>127</v>
      </c>
      <c r="D40" s="19">
        <v>126</v>
      </c>
      <c r="E40" s="3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</row>
    <row r="41" spans="1:153" s="2" customFormat="1" x14ac:dyDescent="0.2">
      <c r="A41" s="3"/>
      <c r="B41" s="87" t="s">
        <v>945</v>
      </c>
      <c r="C41" s="19">
        <v>105</v>
      </c>
      <c r="D41" s="19">
        <v>104</v>
      </c>
      <c r="E41" s="3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</row>
    <row r="42" spans="1:153" s="2" customFormat="1" ht="15" thickBot="1" x14ac:dyDescent="0.25">
      <c r="A42" s="3"/>
      <c r="B42" s="88" t="s">
        <v>946</v>
      </c>
      <c r="C42" s="20">
        <v>99</v>
      </c>
      <c r="D42" s="20">
        <v>96</v>
      </c>
      <c r="E42" s="3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</row>
    <row r="43" spans="1:153" s="18" customFormat="1" x14ac:dyDescent="0.2">
      <c r="A43" s="15"/>
      <c r="B43" s="16"/>
      <c r="C43" s="17"/>
      <c r="D43" s="17"/>
      <c r="E43" s="3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</row>
    <row r="44" spans="1:153" s="2" customFormat="1" ht="50.1" customHeight="1" thickBot="1" x14ac:dyDescent="0.25">
      <c r="A44" s="130" t="str">
        <f>"INTRA-COMMODITY SPREAD CHARGES - NINE-MONTHLY BUTTERFLY ON "&amp;'OPTIONS - MARGIN INTERVALS'!A1</f>
        <v>INTRA-COMMODITY SPREAD CHARGES - NINE-MONTHLY BUTTERFLY ON JULY 2, 2026</v>
      </c>
      <c r="B44" s="131"/>
      <c r="C44" s="131"/>
      <c r="D44" s="131"/>
      <c r="E44" s="13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</row>
    <row r="45" spans="1:153" s="2" customFormat="1" ht="15" customHeight="1" x14ac:dyDescent="0.2">
      <c r="A45" s="3"/>
      <c r="B45" s="132" t="s">
        <v>2</v>
      </c>
      <c r="C45" s="144" t="s">
        <v>3</v>
      </c>
      <c r="D45" s="144" t="s">
        <v>1</v>
      </c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</row>
    <row r="46" spans="1:153" s="2" customFormat="1" ht="15" customHeight="1" x14ac:dyDescent="0.2">
      <c r="A46" s="3"/>
      <c r="B46" s="133"/>
      <c r="C46" s="145"/>
      <c r="D46" s="145"/>
      <c r="E46" s="3"/>
      <c r="F46" s="4"/>
      <c r="G46" s="4"/>
      <c r="H46" s="4"/>
      <c r="I46" s="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</row>
    <row r="47" spans="1:153" s="2" customFormat="1" x14ac:dyDescent="0.2">
      <c r="A47" s="3"/>
      <c r="B47" s="87" t="s">
        <v>947</v>
      </c>
      <c r="C47" s="19">
        <v>398</v>
      </c>
      <c r="D47" s="19">
        <v>396</v>
      </c>
      <c r="E47" s="3"/>
      <c r="F47" s="4"/>
      <c r="G47" s="21"/>
      <c r="H47" s="4"/>
      <c r="I47" s="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</row>
    <row r="48" spans="1:153" s="2" customFormat="1" x14ac:dyDescent="0.2">
      <c r="A48" s="3"/>
      <c r="B48" s="87" t="s">
        <v>948</v>
      </c>
      <c r="C48" s="19">
        <v>174</v>
      </c>
      <c r="D48" s="19">
        <v>173</v>
      </c>
      <c r="E48" s="3"/>
      <c r="F48" s="4"/>
      <c r="G48" s="21"/>
      <c r="H48" s="4"/>
      <c r="I48" s="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</row>
    <row r="49" spans="1:154" s="2" customFormat="1" x14ac:dyDescent="0.2">
      <c r="A49" s="3"/>
      <c r="B49" s="87" t="s">
        <v>949</v>
      </c>
      <c r="C49" s="19">
        <v>302</v>
      </c>
      <c r="D49" s="19">
        <v>301</v>
      </c>
      <c r="E49" s="3"/>
      <c r="F49" s="4"/>
      <c r="G49" s="21"/>
      <c r="H49" s="4"/>
      <c r="I49" s="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</row>
    <row r="50" spans="1:154" s="2" customFormat="1" x14ac:dyDescent="0.2">
      <c r="A50" s="3"/>
      <c r="B50" s="87" t="s">
        <v>950</v>
      </c>
      <c r="C50" s="19">
        <v>162</v>
      </c>
      <c r="D50" s="19">
        <v>162</v>
      </c>
      <c r="E50" s="3"/>
      <c r="F50" s="4"/>
      <c r="G50" s="21"/>
      <c r="H50" s="4"/>
      <c r="I50" s="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</row>
    <row r="51" spans="1:154" s="2" customFormat="1" x14ac:dyDescent="0.2">
      <c r="A51" s="3"/>
      <c r="B51" s="87" t="s">
        <v>951</v>
      </c>
      <c r="C51" s="19">
        <v>210</v>
      </c>
      <c r="D51" s="19">
        <v>210</v>
      </c>
      <c r="E51" s="3"/>
      <c r="F51" s="4"/>
      <c r="G51" s="21"/>
      <c r="H51" s="4"/>
      <c r="I51" s="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</row>
    <row r="52" spans="1:154" s="2" customFormat="1" ht="15" thickBot="1" x14ac:dyDescent="0.25">
      <c r="A52" s="3"/>
      <c r="B52" s="88" t="s">
        <v>952</v>
      </c>
      <c r="C52" s="20">
        <v>141</v>
      </c>
      <c r="D52" s="20">
        <v>141</v>
      </c>
      <c r="E52" s="3"/>
      <c r="F52" s="4"/>
      <c r="G52" s="21"/>
      <c r="H52" s="4"/>
      <c r="I52" s="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</row>
    <row r="53" spans="1:154" s="18" customFormat="1" x14ac:dyDescent="0.2">
      <c r="A53" s="15"/>
      <c r="B53" s="16"/>
      <c r="C53" s="17"/>
      <c r="D53" s="17"/>
      <c r="E53" s="3"/>
      <c r="F53" s="4"/>
      <c r="G53" s="4"/>
      <c r="H53" s="4"/>
      <c r="I53" s="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</row>
    <row r="54" spans="1:154" s="2" customFormat="1" ht="50.1" customHeight="1" thickBot="1" x14ac:dyDescent="0.25">
      <c r="A54" s="130" t="str">
        <f>"INTRA-COMMODITY SPREAD CHARGES - YEARLY BUTTERFLY ON "&amp;'OPTIONS - MARGIN INTERVALS'!A1</f>
        <v>INTRA-COMMODITY SPREAD CHARGES - YEARLY BUTTERFLY ON JULY 2, 2026</v>
      </c>
      <c r="B54" s="131"/>
      <c r="C54" s="131"/>
      <c r="D54" s="131"/>
      <c r="E54" s="131"/>
      <c r="F54" s="4"/>
      <c r="G54" s="4"/>
      <c r="H54" s="4"/>
      <c r="I54" s="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</row>
    <row r="55" spans="1:154" s="2" customFormat="1" ht="15" customHeight="1" x14ac:dyDescent="0.2">
      <c r="A55" s="3"/>
      <c r="B55" s="132" t="s">
        <v>2</v>
      </c>
      <c r="C55" s="144" t="s">
        <v>3</v>
      </c>
      <c r="D55" s="144" t="s">
        <v>1</v>
      </c>
      <c r="E55" s="3"/>
      <c r="F55" s="4"/>
      <c r="G55" s="4"/>
      <c r="H55" s="4"/>
      <c r="I55" s="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</row>
    <row r="56" spans="1:154" s="2" customFormat="1" ht="15" customHeight="1" x14ac:dyDescent="0.2">
      <c r="A56" s="3"/>
      <c r="B56" s="133"/>
      <c r="C56" s="145"/>
      <c r="D56" s="145"/>
      <c r="E56" s="3"/>
      <c r="F56" s="4"/>
      <c r="G56" s="4"/>
      <c r="H56" s="4"/>
      <c r="I56" s="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</row>
    <row r="57" spans="1:154" s="2" customFormat="1" x14ac:dyDescent="0.2">
      <c r="A57" s="3"/>
      <c r="B57" s="87" t="s">
        <v>953</v>
      </c>
      <c r="C57" s="19">
        <v>325</v>
      </c>
      <c r="D57" s="19">
        <v>323</v>
      </c>
      <c r="E57" s="3"/>
      <c r="F57" s="1"/>
      <c r="G57" s="2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</row>
    <row r="58" spans="1:154" s="2" customFormat="1" x14ac:dyDescent="0.2">
      <c r="A58" s="3"/>
      <c r="B58" s="87" t="s">
        <v>954</v>
      </c>
      <c r="C58" s="19">
        <v>198</v>
      </c>
      <c r="D58" s="19">
        <v>198</v>
      </c>
      <c r="E58" s="3"/>
      <c r="F58" s="1"/>
      <c r="G58" s="2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</row>
    <row r="59" spans="1:154" s="2" customFormat="1" x14ac:dyDescent="0.2">
      <c r="A59" s="3"/>
      <c r="B59" s="87" t="s">
        <v>955</v>
      </c>
      <c r="C59" s="19">
        <v>362</v>
      </c>
      <c r="D59" s="19">
        <v>361</v>
      </c>
      <c r="E59" s="3"/>
      <c r="F59" s="1"/>
      <c r="G59" s="2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</row>
    <row r="60" spans="1:154" s="2" customFormat="1" ht="15" thickBot="1" x14ac:dyDescent="0.25">
      <c r="A60" s="3"/>
      <c r="B60" s="88" t="s">
        <v>956</v>
      </c>
      <c r="C60" s="20">
        <v>195</v>
      </c>
      <c r="D60" s="20">
        <v>196</v>
      </c>
      <c r="E60" s="3"/>
      <c r="F60" s="1"/>
      <c r="G60" s="2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</row>
    <row r="61" spans="1:154" s="18" customFormat="1" x14ac:dyDescent="0.2">
      <c r="E61" s="3"/>
      <c r="F61" s="1"/>
      <c r="G61" s="4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</row>
    <row r="62" spans="1:154" s="18" customFormat="1" ht="50.1" customHeight="1" thickBot="1" x14ac:dyDescent="0.25">
      <c r="A62" s="130" t="str">
        <f>"INTRA-COMMODITY SPREAD CHARGES - INTER-MONTH STRATEGY ON "&amp;'OPTIONS - MARGIN INTERVALS'!A1</f>
        <v>INTRA-COMMODITY SPREAD CHARGES - INTER-MONTH STRATEGY ON JULY 2, 2026</v>
      </c>
      <c r="B62" s="131"/>
      <c r="C62" s="131"/>
      <c r="D62" s="131"/>
      <c r="E62" s="131"/>
      <c r="F62" s="1"/>
      <c r="G62" s="4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</row>
    <row r="63" spans="1:154" s="18" customFormat="1" ht="14.25" customHeight="1" x14ac:dyDescent="0.2">
      <c r="A63" s="132" t="s">
        <v>0</v>
      </c>
      <c r="B63" s="146">
        <v>1</v>
      </c>
      <c r="C63" s="146">
        <v>2</v>
      </c>
      <c r="D63" s="146">
        <v>3</v>
      </c>
      <c r="E63" s="144">
        <v>4</v>
      </c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</row>
    <row r="64" spans="1:154" s="18" customFormat="1" ht="15" customHeight="1" thickBot="1" x14ac:dyDescent="0.25">
      <c r="A64" s="133"/>
      <c r="B64" s="147"/>
      <c r="C64" s="147">
        <v>2</v>
      </c>
      <c r="D64" s="147">
        <v>3</v>
      </c>
      <c r="E64" s="148">
        <v>4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</row>
    <row r="65" spans="1:154" s="18" customFormat="1" ht="15" x14ac:dyDescent="0.2">
      <c r="A65" s="22">
        <v>1</v>
      </c>
      <c r="B65" s="23">
        <v>261</v>
      </c>
      <c r="C65" s="24">
        <v>271</v>
      </c>
      <c r="D65" s="25">
        <v>276</v>
      </c>
      <c r="E65" s="26">
        <v>280</v>
      </c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</row>
    <row r="66" spans="1:154" s="18" customFormat="1" ht="15" x14ac:dyDescent="0.2">
      <c r="A66" s="22">
        <v>2</v>
      </c>
      <c r="B66" s="27">
        <v>0</v>
      </c>
      <c r="C66" s="28">
        <v>239</v>
      </c>
      <c r="D66" s="29">
        <v>318</v>
      </c>
      <c r="E66" s="30">
        <v>455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</row>
    <row r="67" spans="1:154" s="18" customFormat="1" ht="15" x14ac:dyDescent="0.2">
      <c r="A67" s="22">
        <v>3</v>
      </c>
      <c r="B67" s="27">
        <v>0</v>
      </c>
      <c r="C67" s="31">
        <v>0</v>
      </c>
      <c r="D67" s="29">
        <v>241</v>
      </c>
      <c r="E67" s="30">
        <v>291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</row>
    <row r="68" spans="1:154" s="18" customFormat="1" ht="15.75" thickBot="1" x14ac:dyDescent="0.25">
      <c r="A68" s="32">
        <v>4</v>
      </c>
      <c r="B68" s="33">
        <v>0</v>
      </c>
      <c r="C68" s="34">
        <v>0</v>
      </c>
      <c r="D68" s="35">
        <v>0</v>
      </c>
      <c r="E68" s="36">
        <v>178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</row>
    <row r="69" spans="1:154" x14ac:dyDescent="0.2"/>
    <row r="70" spans="1:154" ht="15" customHeight="1" x14ac:dyDescent="0.2"/>
    <row r="71" spans="1:154" ht="15" customHeight="1" x14ac:dyDescent="0.2"/>
    <row r="72" spans="1:154" ht="15" customHeight="1" x14ac:dyDescent="0.2"/>
    <row r="73" spans="1:154" ht="15" customHeight="1" x14ac:dyDescent="0.2"/>
    <row r="74" spans="1:154" ht="15" customHeight="1" x14ac:dyDescent="0.2"/>
    <row r="75" spans="1:154" ht="15" customHeight="1" x14ac:dyDescent="0.2"/>
    <row r="76" spans="1:154" ht="15" customHeight="1" x14ac:dyDescent="0.2"/>
    <row r="77" spans="1:154" ht="15" customHeight="1" x14ac:dyDescent="0.2"/>
    <row r="78" spans="1:154" ht="15" customHeight="1" x14ac:dyDescent="0.2"/>
    <row r="79" spans="1:154" ht="15" customHeight="1" x14ac:dyDescent="0.2"/>
    <row r="80" spans="1:154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</sheetData>
  <mergeCells count="31">
    <mergeCell ref="B5:B6"/>
    <mergeCell ref="A1:E1"/>
    <mergeCell ref="A2:E2"/>
    <mergeCell ref="B3:B4"/>
    <mergeCell ref="C3:C4"/>
    <mergeCell ref="D3:D4"/>
    <mergeCell ref="B45:B46"/>
    <mergeCell ref="C45:C46"/>
    <mergeCell ref="D45:D46"/>
    <mergeCell ref="B7:B8"/>
    <mergeCell ref="B9:B12"/>
    <mergeCell ref="B13:B16"/>
    <mergeCell ref="A18:E18"/>
    <mergeCell ref="B19:B20"/>
    <mergeCell ref="C19:C20"/>
    <mergeCell ref="D19:D20"/>
    <mergeCell ref="A32:E32"/>
    <mergeCell ref="B33:B34"/>
    <mergeCell ref="C33:C34"/>
    <mergeCell ref="D33:D34"/>
    <mergeCell ref="A44:E44"/>
    <mergeCell ref="A63:A64"/>
    <mergeCell ref="B63:B64"/>
    <mergeCell ref="C63:C64"/>
    <mergeCell ref="D63:D64"/>
    <mergeCell ref="E63:E64"/>
    <mergeCell ref="A54:E54"/>
    <mergeCell ref="B55:B56"/>
    <mergeCell ref="C55:C56"/>
    <mergeCell ref="D55:D56"/>
    <mergeCell ref="A62:E62"/>
  </mergeCells>
  <conditionalFormatting sqref="B65:E68">
    <cfRule type="cellIs" dxfId="11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"SDV TIER STRUCTURE ON "&amp;'OPTIONS - MARGIN INTERVALS'!A1</f>
        <v>SDV TIER STRUCTURE ON JULY 2,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ht="15" thickBot="1" x14ac:dyDescent="0.25">
      <c r="A5" s="3"/>
      <c r="B5" s="92">
        <v>1</v>
      </c>
      <c r="C5" s="6" t="s">
        <v>957</v>
      </c>
      <c r="D5" s="6">
        <v>202612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91">
        <v>2</v>
      </c>
      <c r="C6" s="93" t="s">
        <v>958</v>
      </c>
      <c r="D6" s="93">
        <v>202712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49">
        <v>3</v>
      </c>
      <c r="C7" s="8" t="s">
        <v>959</v>
      </c>
      <c r="D7" s="8">
        <v>202812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x14ac:dyDescent="0.2">
      <c r="A8" s="3"/>
      <c r="B8" s="138"/>
      <c r="C8" s="6" t="s">
        <v>960</v>
      </c>
      <c r="D8" s="6">
        <v>202912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ht="15" thickBot="1" x14ac:dyDescent="0.25">
      <c r="A9" s="3"/>
      <c r="B9" s="139"/>
      <c r="C9" s="7" t="s">
        <v>961</v>
      </c>
      <c r="D9" s="7">
        <v>203012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x14ac:dyDescent="0.2">
      <c r="A10" s="10"/>
      <c r="B10" s="11"/>
      <c r="C10" s="3"/>
      <c r="D10" s="3"/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ht="50.1" customHeight="1" thickBot="1" x14ac:dyDescent="0.25">
      <c r="A11" s="130" t="str">
        <f>"INTRA-COMMODITY SPREAD CHARGES - INTER-MONTH STRATEGY ON "&amp;'OPTIONS - MARGIN INTERVALS'!A1</f>
        <v>INTRA-COMMODITY SPREAD CHARGES - INTER-MONTH STRATEGY ON JULY 2, 2026</v>
      </c>
      <c r="B11" s="131"/>
      <c r="C11" s="131"/>
      <c r="D11" s="131"/>
      <c r="E11" s="131"/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x14ac:dyDescent="0.2">
      <c r="A12" s="132" t="s">
        <v>0</v>
      </c>
      <c r="B12" s="146">
        <v>1</v>
      </c>
      <c r="C12" s="146">
        <v>2</v>
      </c>
      <c r="D12" s="144">
        <v>3</v>
      </c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thickBot="1" x14ac:dyDescent="0.25">
      <c r="A13" s="133"/>
      <c r="B13" s="147"/>
      <c r="C13" s="147">
        <v>2</v>
      </c>
      <c r="D13" s="148">
        <v>3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15" x14ac:dyDescent="0.2">
      <c r="A14" s="22">
        <v>1</v>
      </c>
      <c r="B14" s="23">
        <v>0</v>
      </c>
      <c r="C14" s="24">
        <v>100</v>
      </c>
      <c r="D14" s="26">
        <v>143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5" x14ac:dyDescent="0.2">
      <c r="A15" s="22">
        <v>2</v>
      </c>
      <c r="B15" s="27">
        <v>0</v>
      </c>
      <c r="C15" s="28">
        <v>0</v>
      </c>
      <c r="D15" s="30">
        <v>233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.75" thickBot="1" x14ac:dyDescent="0.25">
      <c r="A16" s="32">
        <v>3</v>
      </c>
      <c r="B16" s="33">
        <v>0</v>
      </c>
      <c r="C16" s="34">
        <v>0</v>
      </c>
      <c r="D16" s="36">
        <v>148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10"/>
      <c r="B17" s="11"/>
      <c r="C17" s="3"/>
      <c r="D17" s="3"/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x14ac:dyDescent="0.2"/>
    <row r="19" spans="1:154" ht="15" customHeight="1" x14ac:dyDescent="0.2"/>
    <row r="20" spans="1:154" ht="15" customHeight="1" x14ac:dyDescent="0.2"/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1">
    <mergeCell ref="B7:B9"/>
    <mergeCell ref="A11:E11"/>
    <mergeCell ref="A12:A13"/>
    <mergeCell ref="B12:B13"/>
    <mergeCell ref="C12:C13"/>
    <mergeCell ref="D12:D13"/>
    <mergeCell ref="A1:E1"/>
    <mergeCell ref="A2:E2"/>
    <mergeCell ref="B3:B4"/>
    <mergeCell ref="C3:C4"/>
    <mergeCell ref="D3:D4"/>
  </mergeCells>
  <conditionalFormatting sqref="B14:D16">
    <cfRule type="cellIs" dxfId="10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"SXF TIER STRUCTURE ON "&amp;'OPTIONS - MARGIN INTERVALS'!A1</f>
        <v>SXF TIER STRUCTURE ON JULY 2,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962</v>
      </c>
      <c r="D5" s="8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963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964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965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966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967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968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969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"INTRA-COMMODITY SPREAD CHARGES - INTER-MONTH STRATEGY ON "&amp;'OPTIONS - MARGIN INTERVALS'!A1</f>
        <v>INTRA-COMMODITY SPREAD CHARGES - INTER-MONTH STRATEGY ON JULY 2,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500</v>
      </c>
      <c r="C17" s="24">
        <v>2366</v>
      </c>
      <c r="D17" s="26">
        <v>6021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1124</v>
      </c>
      <c r="D18" s="30">
        <v>4781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2223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B9:B10"/>
    <mergeCell ref="B11:B12"/>
    <mergeCell ref="A14:E14"/>
    <mergeCell ref="A15:A16"/>
    <mergeCell ref="B15:B16"/>
    <mergeCell ref="C15:C16"/>
    <mergeCell ref="D15:D16"/>
  </mergeCells>
  <conditionalFormatting sqref="B17:D19">
    <cfRule type="cellIs" dxfId="9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C10" sqref="C10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"AXF TIER STRUCTURE ON "&amp;'OPTIONS - MARGIN INTERVALS'!A1</f>
        <v>AXF TIER STRUCTURE ON JULY 2,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970</v>
      </c>
      <c r="D5" s="8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971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972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973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974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975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976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977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"INTRA-COMMODITY SPREAD CHARGES - INTER-MONTH STRATEGY ON "&amp;'OPTIONS - MARGIN INTERVALS'!A1</f>
        <v>INTRA-COMMODITY SPREAD CHARGES - INTER-MONTH STRATEGY ON JULY 2,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2136</v>
      </c>
      <c r="C17" s="24">
        <v>1944</v>
      </c>
      <c r="D17" s="26">
        <v>1625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2125</v>
      </c>
      <c r="D18" s="30">
        <v>1794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2128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9:B10"/>
    <mergeCell ref="B11:B12"/>
    <mergeCell ref="A14:E14"/>
    <mergeCell ref="A15:A16"/>
    <mergeCell ref="B15:B16"/>
    <mergeCell ref="C15:C16"/>
    <mergeCell ref="D15:D16"/>
    <mergeCell ref="B5:B8"/>
    <mergeCell ref="A1:E1"/>
    <mergeCell ref="A2:E2"/>
    <mergeCell ref="B3:B4"/>
    <mergeCell ref="C3:C4"/>
    <mergeCell ref="D3:D4"/>
  </mergeCells>
  <conditionalFormatting sqref="B17:D19">
    <cfRule type="cellIs" dxfId="8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8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1.140625" bestFit="1" customWidth="1"/>
    <col min="2" max="2" width="70.42578125" customWidth="1"/>
    <col min="3" max="3" width="33.85546875" customWidth="1"/>
    <col min="4" max="4" width="45.7109375" customWidth="1"/>
  </cols>
  <sheetData>
    <row r="1" spans="1:4" ht="60" customHeight="1" thickBot="1" x14ac:dyDescent="0.3">
      <c r="A1" s="159"/>
      <c r="B1" s="160"/>
      <c r="C1" s="160"/>
      <c r="D1" s="161"/>
    </row>
    <row r="2" spans="1:4" ht="50.1" customHeight="1" thickBot="1" x14ac:dyDescent="0.3">
      <c r="A2" s="162" t="str">
        <f>"INTRA-COMMODITY (Inter-Month) SPREAD CHARGES EFFECTIVE ON "&amp;'OPTIONS - MARGIN INTERVALS'!A1</f>
        <v>INTRA-COMMODITY (Inter-Month) SPREAD CHARGES EFFECTIVE ON JULY 2, 2026</v>
      </c>
      <c r="B2" s="163"/>
      <c r="C2" s="163"/>
      <c r="D2" s="164"/>
    </row>
    <row r="3" spans="1:4" ht="12.75" customHeight="1" x14ac:dyDescent="0.25">
      <c r="A3" s="155" t="s">
        <v>17</v>
      </c>
      <c r="B3" s="157" t="s">
        <v>12</v>
      </c>
      <c r="C3" s="157" t="s">
        <v>18</v>
      </c>
      <c r="D3" s="157" t="s">
        <v>19</v>
      </c>
    </row>
    <row r="4" spans="1:4" ht="30" customHeight="1" thickBot="1" x14ac:dyDescent="0.3">
      <c r="A4" s="156"/>
      <c r="B4" s="158"/>
      <c r="C4" s="158"/>
      <c r="D4" s="158"/>
    </row>
    <row r="5" spans="1:4" x14ac:dyDescent="0.25">
      <c r="A5" s="65" t="s">
        <v>766</v>
      </c>
      <c r="B5" s="66" t="s">
        <v>767</v>
      </c>
      <c r="C5" s="67">
        <v>125</v>
      </c>
      <c r="D5" s="68">
        <v>125</v>
      </c>
    </row>
    <row r="6" spans="1:4" x14ac:dyDescent="0.25">
      <c r="A6" s="65" t="s">
        <v>768</v>
      </c>
      <c r="B6" s="66" t="s">
        <v>769</v>
      </c>
      <c r="C6" s="67">
        <v>450</v>
      </c>
      <c r="D6" s="68">
        <v>450</v>
      </c>
    </row>
    <row r="7" spans="1:4" x14ac:dyDescent="0.25">
      <c r="A7" s="65" t="s">
        <v>770</v>
      </c>
      <c r="B7" s="66" t="s">
        <v>771</v>
      </c>
      <c r="C7" s="67">
        <v>450</v>
      </c>
      <c r="D7" s="68">
        <v>450</v>
      </c>
    </row>
    <row r="8" spans="1:4" x14ac:dyDescent="0.25">
      <c r="A8" s="65" t="s">
        <v>772</v>
      </c>
      <c r="B8" s="66" t="s">
        <v>773</v>
      </c>
      <c r="C8" s="67">
        <v>225</v>
      </c>
      <c r="D8" s="68">
        <v>225</v>
      </c>
    </row>
    <row r="9" spans="1:4" x14ac:dyDescent="0.25">
      <c r="A9" s="65" t="s">
        <v>781</v>
      </c>
      <c r="B9" s="66" t="s">
        <v>782</v>
      </c>
      <c r="C9" s="67">
        <v>450</v>
      </c>
      <c r="D9" s="68">
        <v>450</v>
      </c>
    </row>
    <row r="10" spans="1:4" x14ac:dyDescent="0.25">
      <c r="A10" s="63" t="s">
        <v>783</v>
      </c>
      <c r="B10" s="49" t="s">
        <v>784</v>
      </c>
      <c r="C10" s="67">
        <v>200</v>
      </c>
      <c r="D10" s="68">
        <v>200</v>
      </c>
    </row>
    <row r="11" spans="1:4" x14ac:dyDescent="0.25">
      <c r="A11" s="65" t="s">
        <v>785</v>
      </c>
      <c r="B11" s="66" t="s">
        <v>786</v>
      </c>
      <c r="C11" s="89">
        <v>200</v>
      </c>
      <c r="D11" s="90">
        <v>200</v>
      </c>
    </row>
    <row r="12" spans="1:4" x14ac:dyDescent="0.25">
      <c r="A12" s="65" t="s">
        <v>791</v>
      </c>
      <c r="B12" s="66" t="s">
        <v>792</v>
      </c>
      <c r="C12" s="67">
        <v>125</v>
      </c>
      <c r="D12" s="68">
        <v>125</v>
      </c>
    </row>
    <row r="13" spans="1:4" x14ac:dyDescent="0.25">
      <c r="A13" s="65" t="s">
        <v>793</v>
      </c>
      <c r="B13" s="66" t="s">
        <v>794</v>
      </c>
      <c r="C13" s="67">
        <v>100</v>
      </c>
      <c r="D13" s="68">
        <v>100</v>
      </c>
    </row>
    <row r="14" spans="1:4" x14ac:dyDescent="0.25">
      <c r="A14" s="65" t="s">
        <v>795</v>
      </c>
      <c r="B14" s="66" t="s">
        <v>796</v>
      </c>
      <c r="C14" s="67">
        <v>100</v>
      </c>
      <c r="D14" s="68">
        <v>100</v>
      </c>
    </row>
    <row r="15" spans="1:4" x14ac:dyDescent="0.25">
      <c r="A15" s="65" t="s">
        <v>797</v>
      </c>
      <c r="B15" s="69" t="s">
        <v>798</v>
      </c>
      <c r="C15" s="67">
        <v>100</v>
      </c>
      <c r="D15" s="68">
        <v>100</v>
      </c>
    </row>
    <row r="16" spans="1:4" x14ac:dyDescent="0.25">
      <c r="A16" s="65" t="s">
        <v>801</v>
      </c>
      <c r="B16" s="69" t="s">
        <v>802</v>
      </c>
      <c r="C16" s="67">
        <v>100</v>
      </c>
      <c r="D16" s="68">
        <v>100</v>
      </c>
    </row>
    <row r="17" spans="1:4" x14ac:dyDescent="0.25">
      <c r="A17" s="65" t="s">
        <v>803</v>
      </c>
      <c r="B17" s="69" t="s">
        <v>804</v>
      </c>
      <c r="C17" s="67">
        <v>100</v>
      </c>
      <c r="D17" s="68">
        <v>100</v>
      </c>
    </row>
    <row r="18" spans="1:4" x14ac:dyDescent="0.25">
      <c r="A18" s="65" t="s">
        <v>805</v>
      </c>
      <c r="B18" s="69" t="s">
        <v>806</v>
      </c>
      <c r="C18" s="67">
        <v>100</v>
      </c>
      <c r="D18" s="68">
        <v>100</v>
      </c>
    </row>
    <row r="19" spans="1:4" x14ac:dyDescent="0.25">
      <c r="A19" s="65" t="s">
        <v>807</v>
      </c>
      <c r="B19" s="66" t="s">
        <v>808</v>
      </c>
      <c r="C19" s="67">
        <v>125</v>
      </c>
      <c r="D19" s="68">
        <v>125</v>
      </c>
    </row>
    <row r="20" spans="1:4" x14ac:dyDescent="0.25">
      <c r="A20" s="65" t="s">
        <v>809</v>
      </c>
      <c r="B20" s="69" t="s">
        <v>810</v>
      </c>
      <c r="C20" s="67">
        <v>100</v>
      </c>
      <c r="D20" s="70">
        <v>100</v>
      </c>
    </row>
    <row r="21" spans="1:4" x14ac:dyDescent="0.25">
      <c r="A21" s="65" t="s">
        <v>811</v>
      </c>
      <c r="B21" s="69" t="s">
        <v>812</v>
      </c>
      <c r="C21" s="67">
        <v>100</v>
      </c>
      <c r="D21" s="70">
        <v>100</v>
      </c>
    </row>
    <row r="22" spans="1:4" x14ac:dyDescent="0.25">
      <c r="A22" s="65" t="s">
        <v>813</v>
      </c>
      <c r="B22" s="69" t="s">
        <v>814</v>
      </c>
      <c r="C22" s="67">
        <v>100</v>
      </c>
      <c r="D22" s="70">
        <v>100</v>
      </c>
    </row>
    <row r="23" spans="1:4" x14ac:dyDescent="0.25">
      <c r="A23" s="65" t="s">
        <v>815</v>
      </c>
      <c r="B23" s="69" t="s">
        <v>816</v>
      </c>
      <c r="C23" s="67">
        <v>100</v>
      </c>
      <c r="D23" s="70">
        <v>100</v>
      </c>
    </row>
    <row r="24" spans="1:4" x14ac:dyDescent="0.25">
      <c r="A24" s="65" t="s">
        <v>817</v>
      </c>
      <c r="B24" s="69" t="s">
        <v>818</v>
      </c>
      <c r="C24" s="67">
        <v>100</v>
      </c>
      <c r="D24" s="70">
        <v>100</v>
      </c>
    </row>
    <row r="25" spans="1:4" ht="15" customHeight="1" x14ac:dyDescent="0.25">
      <c r="A25" s="65"/>
      <c r="B25" s="69"/>
      <c r="C25" s="67"/>
      <c r="D25" s="70"/>
    </row>
    <row r="26" spans="1:4" ht="12.75" customHeight="1" x14ac:dyDescent="0.25">
      <c r="A26" s="65"/>
      <c r="B26" s="69"/>
      <c r="C26" s="67"/>
      <c r="D26" s="70"/>
    </row>
    <row r="27" spans="1:4" ht="12.75" customHeight="1" x14ac:dyDescent="0.25">
      <c r="A27" s="65"/>
      <c r="B27" s="69"/>
      <c r="C27" s="67"/>
      <c r="D27" s="70"/>
    </row>
    <row r="28" spans="1:4" x14ac:dyDescent="0.25">
      <c r="A28" s="65"/>
      <c r="B28" s="69"/>
      <c r="C28" s="67"/>
      <c r="D28" s="70"/>
    </row>
    <row r="29" spans="1:4" x14ac:dyDescent="0.25">
      <c r="A29" s="65"/>
      <c r="B29" s="66"/>
      <c r="C29" s="67"/>
      <c r="D29" s="70"/>
    </row>
    <row r="30" spans="1:4" ht="47.25" customHeight="1" thickBot="1" x14ac:dyDescent="0.3">
      <c r="A30" s="152" t="str">
        <f>"SHARE FUTURES INTRA-COMMODITY (Inter-Month) SPREAD CHARGES EFFECTIVE ON "&amp;'OPTIONS - MARGIN INTERVALS'!A1</f>
        <v>SHARE FUTURES INTRA-COMMODITY (Inter-Month) SPREAD CHARGES EFFECTIVE ON JULY 2, 2026</v>
      </c>
      <c r="B30" s="153"/>
      <c r="C30" s="153"/>
      <c r="D30" s="154"/>
    </row>
    <row r="31" spans="1:4" ht="15" customHeight="1" x14ac:dyDescent="0.25">
      <c r="A31" s="155" t="s">
        <v>17</v>
      </c>
      <c r="B31" s="157" t="s">
        <v>12</v>
      </c>
      <c r="C31" s="157" t="s">
        <v>18</v>
      </c>
      <c r="D31" s="157" t="s">
        <v>19</v>
      </c>
    </row>
    <row r="32" spans="1:4" ht="15.75" thickBot="1" x14ac:dyDescent="0.3">
      <c r="A32" s="156"/>
      <c r="B32" s="158"/>
      <c r="C32" s="158"/>
      <c r="D32" s="158"/>
    </row>
    <row r="33" spans="1:4" x14ac:dyDescent="0.25">
      <c r="A33" s="65" t="s">
        <v>819</v>
      </c>
      <c r="B33" s="69" t="s">
        <v>87</v>
      </c>
      <c r="C33" s="67">
        <v>75</v>
      </c>
      <c r="D33" s="68">
        <v>75</v>
      </c>
    </row>
    <row r="34" spans="1:4" x14ac:dyDescent="0.25">
      <c r="A34" s="65" t="s">
        <v>820</v>
      </c>
      <c r="B34" s="69" t="s">
        <v>61</v>
      </c>
      <c r="C34" s="67">
        <v>75</v>
      </c>
      <c r="D34" s="68">
        <v>75</v>
      </c>
    </row>
    <row r="35" spans="1:4" x14ac:dyDescent="0.25">
      <c r="A35" s="65" t="s">
        <v>821</v>
      </c>
      <c r="B35" s="69" t="s">
        <v>75</v>
      </c>
      <c r="C35" s="67">
        <v>75</v>
      </c>
      <c r="D35" s="68">
        <v>75</v>
      </c>
    </row>
    <row r="36" spans="1:4" x14ac:dyDescent="0.25">
      <c r="A36" s="65" t="s">
        <v>822</v>
      </c>
      <c r="B36" s="69" t="s">
        <v>93</v>
      </c>
      <c r="C36" s="67">
        <v>75</v>
      </c>
      <c r="D36" s="68">
        <v>75</v>
      </c>
    </row>
    <row r="37" spans="1:4" x14ac:dyDescent="0.25">
      <c r="A37" s="65" t="s">
        <v>823</v>
      </c>
      <c r="B37" s="69" t="s">
        <v>49</v>
      </c>
      <c r="C37" s="67">
        <v>75</v>
      </c>
      <c r="D37" s="68">
        <v>75</v>
      </c>
    </row>
    <row r="38" spans="1:4" x14ac:dyDescent="0.25">
      <c r="A38" s="65" t="s">
        <v>824</v>
      </c>
      <c r="B38" s="69" t="s">
        <v>117</v>
      </c>
      <c r="C38" s="67">
        <v>75</v>
      </c>
      <c r="D38" s="68">
        <v>75</v>
      </c>
    </row>
    <row r="39" spans="1:4" x14ac:dyDescent="0.25">
      <c r="A39" s="65" t="s">
        <v>825</v>
      </c>
      <c r="B39" s="69" t="s">
        <v>138</v>
      </c>
      <c r="C39" s="67">
        <v>75</v>
      </c>
      <c r="D39" s="68">
        <v>75</v>
      </c>
    </row>
    <row r="40" spans="1:4" x14ac:dyDescent="0.25">
      <c r="A40" s="65" t="s">
        <v>826</v>
      </c>
      <c r="B40" s="69" t="s">
        <v>194</v>
      </c>
      <c r="C40" s="67">
        <v>75</v>
      </c>
      <c r="D40" s="68">
        <v>75</v>
      </c>
    </row>
    <row r="41" spans="1:4" x14ac:dyDescent="0.25">
      <c r="A41" s="65" t="s">
        <v>827</v>
      </c>
      <c r="B41" s="69" t="s">
        <v>101</v>
      </c>
      <c r="C41" s="67">
        <v>75</v>
      </c>
      <c r="D41" s="68">
        <v>75</v>
      </c>
    </row>
    <row r="42" spans="1:4" x14ac:dyDescent="0.25">
      <c r="A42" s="65" t="s">
        <v>828</v>
      </c>
      <c r="B42" s="69" t="s">
        <v>205</v>
      </c>
      <c r="C42" s="67">
        <v>75</v>
      </c>
      <c r="D42" s="68">
        <v>75</v>
      </c>
    </row>
    <row r="43" spans="1:4" x14ac:dyDescent="0.25">
      <c r="A43" s="65" t="s">
        <v>829</v>
      </c>
      <c r="B43" s="69" t="s">
        <v>203</v>
      </c>
      <c r="C43" s="67">
        <v>75</v>
      </c>
      <c r="D43" s="68">
        <v>75</v>
      </c>
    </row>
    <row r="44" spans="1:4" x14ac:dyDescent="0.25">
      <c r="A44" s="65" t="s">
        <v>830</v>
      </c>
      <c r="B44" s="69" t="s">
        <v>224</v>
      </c>
      <c r="C44" s="67">
        <v>75</v>
      </c>
      <c r="D44" s="68">
        <v>75</v>
      </c>
    </row>
    <row r="45" spans="1:4" x14ac:dyDescent="0.25">
      <c r="A45" s="65" t="s">
        <v>831</v>
      </c>
      <c r="B45" s="69" t="s">
        <v>248</v>
      </c>
      <c r="C45" s="67">
        <v>75</v>
      </c>
      <c r="D45" s="68">
        <v>75</v>
      </c>
    </row>
    <row r="46" spans="1:4" x14ac:dyDescent="0.25">
      <c r="A46" s="65" t="s">
        <v>832</v>
      </c>
      <c r="B46" s="69" t="s">
        <v>280</v>
      </c>
      <c r="C46" s="67">
        <v>75</v>
      </c>
      <c r="D46" s="68">
        <v>75</v>
      </c>
    </row>
    <row r="47" spans="1:4" x14ac:dyDescent="0.25">
      <c r="A47" s="65" t="s">
        <v>833</v>
      </c>
      <c r="B47" s="69" t="s">
        <v>705</v>
      </c>
      <c r="C47" s="67">
        <v>75</v>
      </c>
      <c r="D47" s="68">
        <v>75</v>
      </c>
    </row>
    <row r="48" spans="1:4" x14ac:dyDescent="0.25">
      <c r="A48" s="65" t="s">
        <v>834</v>
      </c>
      <c r="B48" s="69" t="s">
        <v>278</v>
      </c>
      <c r="C48" s="67">
        <v>75</v>
      </c>
      <c r="D48" s="68">
        <v>75</v>
      </c>
    </row>
    <row r="49" spans="1:4" x14ac:dyDescent="0.25">
      <c r="A49" s="65" t="s">
        <v>835</v>
      </c>
      <c r="B49" s="69" t="s">
        <v>291</v>
      </c>
      <c r="C49" s="67">
        <v>75</v>
      </c>
      <c r="D49" s="68">
        <v>75</v>
      </c>
    </row>
    <row r="50" spans="1:4" x14ac:dyDescent="0.25">
      <c r="A50" s="65" t="s">
        <v>836</v>
      </c>
      <c r="B50" s="69" t="s">
        <v>293</v>
      </c>
      <c r="C50" s="67">
        <v>75</v>
      </c>
      <c r="D50" s="68">
        <v>75</v>
      </c>
    </row>
    <row r="51" spans="1:4" x14ac:dyDescent="0.25">
      <c r="A51" s="65" t="s">
        <v>837</v>
      </c>
      <c r="B51" s="69" t="s">
        <v>258</v>
      </c>
      <c r="C51" s="67">
        <v>75</v>
      </c>
      <c r="D51" s="68">
        <v>75</v>
      </c>
    </row>
    <row r="52" spans="1:4" x14ac:dyDescent="0.25">
      <c r="A52" s="65" t="s">
        <v>838</v>
      </c>
      <c r="B52" s="69" t="s">
        <v>411</v>
      </c>
      <c r="C52" s="67">
        <v>75</v>
      </c>
      <c r="D52" s="68">
        <v>75</v>
      </c>
    </row>
    <row r="53" spans="1:4" x14ac:dyDescent="0.25">
      <c r="A53" s="65" t="s">
        <v>839</v>
      </c>
      <c r="B53" s="69" t="s">
        <v>313</v>
      </c>
      <c r="C53" s="67">
        <v>75</v>
      </c>
      <c r="D53" s="68">
        <v>75</v>
      </c>
    </row>
    <row r="54" spans="1:4" x14ac:dyDescent="0.25">
      <c r="A54" s="65" t="s">
        <v>840</v>
      </c>
      <c r="B54" s="69" t="s">
        <v>307</v>
      </c>
      <c r="C54" s="67">
        <v>75</v>
      </c>
      <c r="D54" s="68">
        <v>75</v>
      </c>
    </row>
    <row r="55" spans="1:4" x14ac:dyDescent="0.25">
      <c r="A55" s="65" t="s">
        <v>841</v>
      </c>
      <c r="B55" s="69" t="s">
        <v>327</v>
      </c>
      <c r="C55" s="67">
        <v>75</v>
      </c>
      <c r="D55" s="68">
        <v>75</v>
      </c>
    </row>
    <row r="56" spans="1:4" x14ac:dyDescent="0.25">
      <c r="A56" s="65" t="s">
        <v>842</v>
      </c>
      <c r="B56" s="69" t="s">
        <v>383</v>
      </c>
      <c r="C56" s="67">
        <v>75</v>
      </c>
      <c r="D56" s="68">
        <v>75</v>
      </c>
    </row>
    <row r="57" spans="1:4" x14ac:dyDescent="0.25">
      <c r="A57" s="65" t="s">
        <v>843</v>
      </c>
      <c r="B57" s="69" t="s">
        <v>329</v>
      </c>
      <c r="C57" s="67">
        <v>75</v>
      </c>
      <c r="D57" s="68">
        <v>75</v>
      </c>
    </row>
    <row r="58" spans="1:4" x14ac:dyDescent="0.25">
      <c r="A58" s="65" t="s">
        <v>844</v>
      </c>
      <c r="B58" s="69" t="s">
        <v>349</v>
      </c>
      <c r="C58" s="67">
        <v>75</v>
      </c>
      <c r="D58" s="68">
        <v>75</v>
      </c>
    </row>
    <row r="59" spans="1:4" x14ac:dyDescent="0.25">
      <c r="A59" s="65" t="s">
        <v>845</v>
      </c>
      <c r="B59" s="69" t="s">
        <v>295</v>
      </c>
      <c r="C59" s="67">
        <v>75</v>
      </c>
      <c r="D59" s="68">
        <v>75</v>
      </c>
    </row>
    <row r="60" spans="1:4" x14ac:dyDescent="0.25">
      <c r="A60" s="65" t="s">
        <v>846</v>
      </c>
      <c r="B60" s="69" t="s">
        <v>377</v>
      </c>
      <c r="C60" s="67">
        <v>75</v>
      </c>
      <c r="D60" s="68">
        <v>75</v>
      </c>
    </row>
    <row r="61" spans="1:4" x14ac:dyDescent="0.25">
      <c r="A61" s="65" t="s">
        <v>847</v>
      </c>
      <c r="B61" s="69" t="s">
        <v>711</v>
      </c>
      <c r="C61" s="67">
        <v>75</v>
      </c>
      <c r="D61" s="68">
        <v>75</v>
      </c>
    </row>
    <row r="62" spans="1:4" x14ac:dyDescent="0.25">
      <c r="A62" s="65" t="s">
        <v>848</v>
      </c>
      <c r="B62" s="69" t="s">
        <v>379</v>
      </c>
      <c r="C62" s="67">
        <v>75</v>
      </c>
      <c r="D62" s="68">
        <v>75</v>
      </c>
    </row>
    <row r="63" spans="1:4" x14ac:dyDescent="0.25">
      <c r="A63" s="65" t="s">
        <v>849</v>
      </c>
      <c r="B63" s="69" t="s">
        <v>531</v>
      </c>
      <c r="C63" s="67">
        <v>75</v>
      </c>
      <c r="D63" s="68">
        <v>75</v>
      </c>
    </row>
    <row r="64" spans="1:4" x14ac:dyDescent="0.25">
      <c r="A64" s="65" t="s">
        <v>850</v>
      </c>
      <c r="B64" s="69" t="s">
        <v>715</v>
      </c>
      <c r="C64" s="67">
        <v>75</v>
      </c>
      <c r="D64" s="68">
        <v>75</v>
      </c>
    </row>
    <row r="65" spans="1:4" x14ac:dyDescent="0.25">
      <c r="A65" s="65" t="s">
        <v>851</v>
      </c>
      <c r="B65" s="69" t="s">
        <v>397</v>
      </c>
      <c r="C65" s="67">
        <v>75</v>
      </c>
      <c r="D65" s="68">
        <v>75</v>
      </c>
    </row>
    <row r="66" spans="1:4" x14ac:dyDescent="0.25">
      <c r="A66" s="65" t="s">
        <v>852</v>
      </c>
      <c r="B66" s="69" t="s">
        <v>568</v>
      </c>
      <c r="C66" s="67">
        <v>75</v>
      </c>
      <c r="D66" s="68">
        <v>75</v>
      </c>
    </row>
    <row r="67" spans="1:4" x14ac:dyDescent="0.25">
      <c r="A67" s="65" t="s">
        <v>853</v>
      </c>
      <c r="B67" s="69" t="s">
        <v>405</v>
      </c>
      <c r="C67" s="67">
        <v>75</v>
      </c>
      <c r="D67" s="68">
        <v>75</v>
      </c>
    </row>
    <row r="68" spans="1:4" x14ac:dyDescent="0.25">
      <c r="A68" s="65" t="s">
        <v>854</v>
      </c>
      <c r="B68" s="69" t="s">
        <v>423</v>
      </c>
      <c r="C68" s="67">
        <v>75</v>
      </c>
      <c r="D68" s="68">
        <v>75</v>
      </c>
    </row>
    <row r="69" spans="1:4" x14ac:dyDescent="0.25">
      <c r="A69" s="65" t="s">
        <v>855</v>
      </c>
      <c r="B69" s="69" t="s">
        <v>276</v>
      </c>
      <c r="C69" s="67">
        <v>75</v>
      </c>
      <c r="D69" s="68">
        <v>75</v>
      </c>
    </row>
    <row r="70" spans="1:4" x14ac:dyDescent="0.25">
      <c r="A70" s="65" t="s">
        <v>856</v>
      </c>
      <c r="B70" s="69" t="s">
        <v>433</v>
      </c>
      <c r="C70" s="67">
        <v>75</v>
      </c>
      <c r="D70" s="68">
        <v>75</v>
      </c>
    </row>
    <row r="71" spans="1:4" x14ac:dyDescent="0.25">
      <c r="A71" s="65" t="s">
        <v>857</v>
      </c>
      <c r="B71" s="69" t="s">
        <v>439</v>
      </c>
      <c r="C71" s="67">
        <v>75</v>
      </c>
      <c r="D71" s="68">
        <v>75</v>
      </c>
    </row>
    <row r="72" spans="1:4" x14ac:dyDescent="0.25">
      <c r="A72" s="65" t="s">
        <v>858</v>
      </c>
      <c r="B72" s="69" t="s">
        <v>387</v>
      </c>
      <c r="C72" s="67">
        <v>75</v>
      </c>
      <c r="D72" s="68">
        <v>75</v>
      </c>
    </row>
    <row r="73" spans="1:4" x14ac:dyDescent="0.25">
      <c r="A73" s="65" t="s">
        <v>859</v>
      </c>
      <c r="B73" s="69" t="s">
        <v>443</v>
      </c>
      <c r="C73" s="67">
        <v>75</v>
      </c>
      <c r="D73" s="68">
        <v>75</v>
      </c>
    </row>
    <row r="74" spans="1:4" x14ac:dyDescent="0.25">
      <c r="A74" s="65" t="s">
        <v>860</v>
      </c>
      <c r="B74" s="69" t="s">
        <v>451</v>
      </c>
      <c r="C74" s="67">
        <v>75</v>
      </c>
      <c r="D74" s="68">
        <v>75</v>
      </c>
    </row>
    <row r="75" spans="1:4" x14ac:dyDescent="0.25">
      <c r="A75" s="65" t="s">
        <v>861</v>
      </c>
      <c r="B75" s="69" t="s">
        <v>453</v>
      </c>
      <c r="C75" s="67">
        <v>75</v>
      </c>
      <c r="D75" s="68">
        <v>75</v>
      </c>
    </row>
    <row r="76" spans="1:4" x14ac:dyDescent="0.25">
      <c r="A76" s="65" t="s">
        <v>862</v>
      </c>
      <c r="B76" s="69" t="s">
        <v>315</v>
      </c>
      <c r="C76" s="67">
        <v>75</v>
      </c>
      <c r="D76" s="68">
        <v>75</v>
      </c>
    </row>
    <row r="77" spans="1:4" x14ac:dyDescent="0.25">
      <c r="A77" s="65" t="s">
        <v>863</v>
      </c>
      <c r="B77" s="69" t="s">
        <v>214</v>
      </c>
      <c r="C77" s="67">
        <v>75</v>
      </c>
      <c r="D77" s="68">
        <v>75</v>
      </c>
    </row>
    <row r="78" spans="1:4" x14ac:dyDescent="0.25">
      <c r="A78" s="65" t="s">
        <v>864</v>
      </c>
      <c r="B78" s="69" t="s">
        <v>143</v>
      </c>
      <c r="C78" s="67">
        <v>75</v>
      </c>
      <c r="D78" s="68">
        <v>75</v>
      </c>
    </row>
    <row r="79" spans="1:4" x14ac:dyDescent="0.25">
      <c r="A79" s="65" t="s">
        <v>865</v>
      </c>
      <c r="B79" s="69" t="s">
        <v>465</v>
      </c>
      <c r="C79" s="67">
        <v>75</v>
      </c>
      <c r="D79" s="68">
        <v>75</v>
      </c>
    </row>
    <row r="80" spans="1:4" x14ac:dyDescent="0.25">
      <c r="A80" s="65" t="s">
        <v>866</v>
      </c>
      <c r="B80" s="69" t="s">
        <v>170</v>
      </c>
      <c r="C80" s="67">
        <v>75</v>
      </c>
      <c r="D80" s="68">
        <v>75</v>
      </c>
    </row>
    <row r="81" spans="1:4" x14ac:dyDescent="0.25">
      <c r="A81" s="65" t="s">
        <v>867</v>
      </c>
      <c r="B81" s="69" t="s">
        <v>570</v>
      </c>
      <c r="C81" s="67">
        <v>75</v>
      </c>
      <c r="D81" s="68">
        <v>75</v>
      </c>
    </row>
    <row r="82" spans="1:4" x14ac:dyDescent="0.25">
      <c r="A82" s="65" t="s">
        <v>868</v>
      </c>
      <c r="B82" s="69" t="s">
        <v>483</v>
      </c>
      <c r="C82" s="67">
        <v>75</v>
      </c>
      <c r="D82" s="68">
        <v>75</v>
      </c>
    </row>
    <row r="83" spans="1:4" x14ac:dyDescent="0.25">
      <c r="A83" s="65" t="s">
        <v>869</v>
      </c>
      <c r="B83" s="69" t="s">
        <v>625</v>
      </c>
      <c r="C83" s="67">
        <v>75</v>
      </c>
      <c r="D83" s="68">
        <v>75</v>
      </c>
    </row>
    <row r="84" spans="1:4" x14ac:dyDescent="0.25">
      <c r="A84" s="65" t="s">
        <v>870</v>
      </c>
      <c r="B84" s="69" t="s">
        <v>689</v>
      </c>
      <c r="C84" s="67">
        <v>75</v>
      </c>
      <c r="D84" s="68">
        <v>75</v>
      </c>
    </row>
    <row r="85" spans="1:4" x14ac:dyDescent="0.25">
      <c r="A85" s="65" t="s">
        <v>871</v>
      </c>
      <c r="B85" s="69" t="s">
        <v>511</v>
      </c>
      <c r="C85" s="67">
        <v>75</v>
      </c>
      <c r="D85" s="68">
        <v>75</v>
      </c>
    </row>
    <row r="86" spans="1:4" x14ac:dyDescent="0.25">
      <c r="A86" s="65" t="s">
        <v>872</v>
      </c>
      <c r="B86" s="69" t="s">
        <v>509</v>
      </c>
      <c r="C86" s="67">
        <v>75</v>
      </c>
      <c r="D86" s="68">
        <v>75</v>
      </c>
    </row>
    <row r="87" spans="1:4" x14ac:dyDescent="0.25">
      <c r="A87" s="65" t="s">
        <v>873</v>
      </c>
      <c r="B87" s="69" t="s">
        <v>409</v>
      </c>
      <c r="C87" s="67">
        <v>75</v>
      </c>
      <c r="D87" s="68">
        <v>75</v>
      </c>
    </row>
    <row r="88" spans="1:4" x14ac:dyDescent="0.25">
      <c r="A88" s="65" t="s">
        <v>874</v>
      </c>
      <c r="B88" s="69" t="s">
        <v>85</v>
      </c>
      <c r="C88" s="67">
        <v>75</v>
      </c>
      <c r="D88" s="68">
        <v>75</v>
      </c>
    </row>
    <row r="89" spans="1:4" x14ac:dyDescent="0.25">
      <c r="A89" s="65" t="s">
        <v>875</v>
      </c>
      <c r="B89" s="69" t="s">
        <v>527</v>
      </c>
      <c r="C89" s="67">
        <v>75</v>
      </c>
      <c r="D89" s="68">
        <v>75</v>
      </c>
    </row>
    <row r="90" spans="1:4" x14ac:dyDescent="0.25">
      <c r="A90" s="65" t="s">
        <v>876</v>
      </c>
      <c r="B90" s="69" t="s">
        <v>150</v>
      </c>
      <c r="C90" s="67">
        <v>75</v>
      </c>
      <c r="D90" s="68">
        <v>75</v>
      </c>
    </row>
    <row r="91" spans="1:4" x14ac:dyDescent="0.25">
      <c r="A91" s="65" t="s">
        <v>877</v>
      </c>
      <c r="B91" s="69" t="s">
        <v>635</v>
      </c>
      <c r="C91" s="67">
        <v>75</v>
      </c>
      <c r="D91" s="68">
        <v>75</v>
      </c>
    </row>
    <row r="92" spans="1:4" x14ac:dyDescent="0.25">
      <c r="A92" s="65" t="s">
        <v>878</v>
      </c>
      <c r="B92" s="69" t="s">
        <v>130</v>
      </c>
      <c r="C92" s="67">
        <v>75</v>
      </c>
      <c r="D92" s="68">
        <v>75</v>
      </c>
    </row>
    <row r="93" spans="1:4" x14ac:dyDescent="0.25">
      <c r="A93" s="65" t="s">
        <v>879</v>
      </c>
      <c r="B93" s="69" t="s">
        <v>631</v>
      </c>
      <c r="C93" s="67">
        <v>75</v>
      </c>
      <c r="D93" s="68">
        <v>75</v>
      </c>
    </row>
    <row r="94" spans="1:4" x14ac:dyDescent="0.25">
      <c r="A94" s="65" t="s">
        <v>880</v>
      </c>
      <c r="B94" s="69" t="s">
        <v>535</v>
      </c>
      <c r="C94" s="67">
        <v>75</v>
      </c>
      <c r="D94" s="68">
        <v>75</v>
      </c>
    </row>
    <row r="95" spans="1:4" x14ac:dyDescent="0.25">
      <c r="A95" s="65" t="s">
        <v>881</v>
      </c>
      <c r="B95" s="69" t="s">
        <v>545</v>
      </c>
      <c r="C95" s="67">
        <v>75</v>
      </c>
      <c r="D95" s="68">
        <v>75</v>
      </c>
    </row>
    <row r="96" spans="1:4" x14ac:dyDescent="0.25">
      <c r="A96" s="65" t="s">
        <v>882</v>
      </c>
      <c r="B96" s="69" t="s">
        <v>548</v>
      </c>
      <c r="C96" s="67">
        <v>75</v>
      </c>
      <c r="D96" s="68">
        <v>75</v>
      </c>
    </row>
    <row r="97" spans="1:4" x14ac:dyDescent="0.25">
      <c r="A97" s="65" t="s">
        <v>883</v>
      </c>
      <c r="B97" s="69" t="s">
        <v>558</v>
      </c>
      <c r="C97" s="67">
        <v>75</v>
      </c>
      <c r="D97" s="68">
        <v>75</v>
      </c>
    </row>
    <row r="98" spans="1:4" x14ac:dyDescent="0.25">
      <c r="A98" s="65" t="s">
        <v>884</v>
      </c>
      <c r="B98" s="69" t="s">
        <v>584</v>
      </c>
      <c r="C98" s="67">
        <v>75</v>
      </c>
      <c r="D98" s="68">
        <v>75</v>
      </c>
    </row>
    <row r="99" spans="1:4" x14ac:dyDescent="0.25">
      <c r="A99" s="65" t="s">
        <v>885</v>
      </c>
      <c r="B99" s="69" t="s">
        <v>97</v>
      </c>
      <c r="C99" s="67">
        <v>75</v>
      </c>
      <c r="D99" s="68">
        <v>75</v>
      </c>
    </row>
    <row r="100" spans="1:4" x14ac:dyDescent="0.25">
      <c r="A100" s="65" t="s">
        <v>886</v>
      </c>
      <c r="B100" s="69" t="s">
        <v>596</v>
      </c>
      <c r="C100" s="67">
        <v>75</v>
      </c>
      <c r="D100" s="68">
        <v>75</v>
      </c>
    </row>
    <row r="101" spans="1:4" x14ac:dyDescent="0.25">
      <c r="A101" s="65" t="s">
        <v>887</v>
      </c>
      <c r="B101" s="69" t="s">
        <v>606</v>
      </c>
      <c r="C101" s="67">
        <v>75</v>
      </c>
      <c r="D101" s="68">
        <v>75</v>
      </c>
    </row>
    <row r="102" spans="1:4" x14ac:dyDescent="0.25">
      <c r="A102" s="65" t="s">
        <v>888</v>
      </c>
      <c r="B102" s="69" t="s">
        <v>289</v>
      </c>
      <c r="C102" s="67">
        <v>75</v>
      </c>
      <c r="D102" s="68">
        <v>75</v>
      </c>
    </row>
    <row r="103" spans="1:4" x14ac:dyDescent="0.25">
      <c r="A103" s="65" t="s">
        <v>889</v>
      </c>
      <c r="B103" s="69" t="s">
        <v>611</v>
      </c>
      <c r="C103" s="67">
        <v>75</v>
      </c>
      <c r="D103" s="68">
        <v>75</v>
      </c>
    </row>
    <row r="104" spans="1:4" x14ac:dyDescent="0.25">
      <c r="A104" s="65" t="s">
        <v>890</v>
      </c>
      <c r="B104" s="69" t="s">
        <v>55</v>
      </c>
      <c r="C104" s="67">
        <v>75</v>
      </c>
      <c r="D104" s="68">
        <v>75</v>
      </c>
    </row>
    <row r="105" spans="1:4" x14ac:dyDescent="0.25">
      <c r="A105" s="65" t="s">
        <v>891</v>
      </c>
      <c r="B105" s="69" t="s">
        <v>148</v>
      </c>
      <c r="C105" s="67">
        <v>75</v>
      </c>
      <c r="D105" s="68">
        <v>75</v>
      </c>
    </row>
    <row r="106" spans="1:4" x14ac:dyDescent="0.25">
      <c r="A106" s="65" t="s">
        <v>892</v>
      </c>
      <c r="B106" s="69" t="s">
        <v>152</v>
      </c>
      <c r="C106" s="67">
        <v>75</v>
      </c>
      <c r="D106" s="68">
        <v>75</v>
      </c>
    </row>
    <row r="107" spans="1:4" x14ac:dyDescent="0.25">
      <c r="A107" s="65" t="s">
        <v>893</v>
      </c>
      <c r="B107" s="69" t="s">
        <v>226</v>
      </c>
      <c r="C107" s="67">
        <v>75</v>
      </c>
      <c r="D107" s="68">
        <v>75</v>
      </c>
    </row>
    <row r="108" spans="1:4" x14ac:dyDescent="0.25">
      <c r="A108" s="65" t="s">
        <v>894</v>
      </c>
      <c r="B108" s="69" t="s">
        <v>228</v>
      </c>
      <c r="C108" s="67">
        <v>75</v>
      </c>
      <c r="D108" s="68">
        <v>75</v>
      </c>
    </row>
    <row r="109" spans="1:4" x14ac:dyDescent="0.25">
      <c r="A109" s="65" t="s">
        <v>895</v>
      </c>
      <c r="B109" s="69" t="s">
        <v>220</v>
      </c>
      <c r="C109" s="67">
        <v>75</v>
      </c>
      <c r="D109" s="68">
        <v>75</v>
      </c>
    </row>
    <row r="110" spans="1:4" x14ac:dyDescent="0.25">
      <c r="A110" s="65" t="s">
        <v>896</v>
      </c>
      <c r="B110" s="69" t="s">
        <v>659</v>
      </c>
      <c r="C110" s="67">
        <v>75</v>
      </c>
      <c r="D110" s="68">
        <v>75</v>
      </c>
    </row>
    <row r="111" spans="1:4" x14ac:dyDescent="0.25">
      <c r="A111" s="65" t="s">
        <v>897</v>
      </c>
      <c r="B111" s="69" t="s">
        <v>485</v>
      </c>
      <c r="C111" s="67">
        <v>75</v>
      </c>
      <c r="D111" s="68">
        <v>75</v>
      </c>
    </row>
    <row r="112" spans="1:4" x14ac:dyDescent="0.25">
      <c r="A112" s="65" t="s">
        <v>898</v>
      </c>
      <c r="B112" s="69" t="s">
        <v>51</v>
      </c>
      <c r="C112" s="67">
        <v>75</v>
      </c>
      <c r="D112" s="68">
        <v>75</v>
      </c>
    </row>
    <row r="113" spans="1:4" x14ac:dyDescent="0.25">
      <c r="A113" s="65" t="s">
        <v>899</v>
      </c>
      <c r="B113" s="69" t="s">
        <v>673</v>
      </c>
      <c r="C113" s="67">
        <v>75</v>
      </c>
      <c r="D113" s="68">
        <v>75</v>
      </c>
    </row>
    <row r="114" spans="1:4" x14ac:dyDescent="0.25">
      <c r="A114" s="65" t="s">
        <v>900</v>
      </c>
      <c r="B114" s="69" t="s">
        <v>681</v>
      </c>
      <c r="C114" s="67">
        <v>75</v>
      </c>
      <c r="D114" s="68">
        <v>75</v>
      </c>
    </row>
    <row r="115" spans="1:4" x14ac:dyDescent="0.25">
      <c r="A115" s="65" t="s">
        <v>901</v>
      </c>
      <c r="B115" s="69" t="s">
        <v>347</v>
      </c>
      <c r="C115" s="67">
        <v>75</v>
      </c>
      <c r="D115" s="68">
        <v>75</v>
      </c>
    </row>
    <row r="116" spans="1:4" x14ac:dyDescent="0.25">
      <c r="A116" s="65" t="s">
        <v>902</v>
      </c>
      <c r="B116" s="69" t="s">
        <v>687</v>
      </c>
      <c r="C116" s="67">
        <v>75</v>
      </c>
      <c r="D116" s="68">
        <v>75</v>
      </c>
    </row>
    <row r="117" spans="1:4" x14ac:dyDescent="0.25">
      <c r="A117" s="65" t="s">
        <v>903</v>
      </c>
      <c r="B117" s="69" t="s">
        <v>675</v>
      </c>
      <c r="C117" s="67">
        <v>75</v>
      </c>
      <c r="D117" s="68">
        <v>75</v>
      </c>
    </row>
    <row r="118" spans="1:4" x14ac:dyDescent="0.25">
      <c r="A118" s="65" t="s">
        <v>904</v>
      </c>
      <c r="B118" s="69" t="s">
        <v>701</v>
      </c>
      <c r="C118" s="67">
        <v>75</v>
      </c>
      <c r="D118" s="68">
        <v>75</v>
      </c>
    </row>
    <row r="119" spans="1:4" x14ac:dyDescent="0.25">
      <c r="A119" s="65" t="s">
        <v>905</v>
      </c>
      <c r="B119" s="69" t="s">
        <v>717</v>
      </c>
      <c r="C119" s="67">
        <v>75</v>
      </c>
      <c r="D119" s="68">
        <v>75</v>
      </c>
    </row>
    <row r="120" spans="1:4" x14ac:dyDescent="0.25">
      <c r="A120" s="65" t="s">
        <v>906</v>
      </c>
      <c r="B120" s="69" t="s">
        <v>709</v>
      </c>
      <c r="C120" s="67">
        <v>75</v>
      </c>
      <c r="D120" s="68">
        <v>75</v>
      </c>
    </row>
    <row r="121" spans="1:4" x14ac:dyDescent="0.25">
      <c r="A121" s="65" t="s">
        <v>907</v>
      </c>
      <c r="B121" s="69" t="s">
        <v>707</v>
      </c>
      <c r="C121" s="67">
        <v>75</v>
      </c>
      <c r="D121" s="68">
        <v>75</v>
      </c>
    </row>
    <row r="122" spans="1:4" x14ac:dyDescent="0.25">
      <c r="A122" s="65" t="s">
        <v>908</v>
      </c>
      <c r="B122" s="69" t="s">
        <v>375</v>
      </c>
      <c r="C122" s="67">
        <v>75</v>
      </c>
      <c r="D122" s="68">
        <v>75</v>
      </c>
    </row>
    <row r="123" spans="1:4" x14ac:dyDescent="0.25">
      <c r="A123" s="65" t="s">
        <v>909</v>
      </c>
      <c r="B123" s="69" t="s">
        <v>739</v>
      </c>
      <c r="C123" s="67">
        <v>75</v>
      </c>
      <c r="D123" s="68">
        <v>75</v>
      </c>
    </row>
    <row r="124" spans="1:4" x14ac:dyDescent="0.25">
      <c r="A124" s="65" t="s">
        <v>910</v>
      </c>
      <c r="B124" s="69" t="s">
        <v>735</v>
      </c>
      <c r="C124" s="67">
        <v>75</v>
      </c>
      <c r="D124" s="68">
        <v>75</v>
      </c>
    </row>
    <row r="125" spans="1:4" x14ac:dyDescent="0.25">
      <c r="A125" s="65"/>
      <c r="B125" s="69"/>
      <c r="C125" s="67"/>
      <c r="D125" s="68"/>
    </row>
    <row r="126" spans="1:4" x14ac:dyDescent="0.25">
      <c r="A126" s="65"/>
      <c r="B126" s="69"/>
      <c r="C126" s="67"/>
      <c r="D126" s="68"/>
    </row>
    <row r="127" spans="1:4" x14ac:dyDescent="0.25">
      <c r="A127" s="65"/>
      <c r="B127" s="69"/>
      <c r="C127" s="67"/>
      <c r="D127" s="68"/>
    </row>
    <row r="128" spans="1:4" x14ac:dyDescent="0.25">
      <c r="A128" s="65"/>
      <c r="B128" s="69"/>
      <c r="C128" s="67"/>
      <c r="D128" s="68"/>
    </row>
    <row r="129" spans="1:4" x14ac:dyDescent="0.25">
      <c r="A129" s="65"/>
      <c r="B129" s="69"/>
      <c r="C129" s="67"/>
      <c r="D129" s="68"/>
    </row>
    <row r="130" spans="1:4" x14ac:dyDescent="0.25">
      <c r="A130" s="65"/>
      <c r="B130" s="69"/>
      <c r="C130" s="67"/>
      <c r="D130" s="68"/>
    </row>
    <row r="131" spans="1:4" x14ac:dyDescent="0.25">
      <c r="A131" s="65"/>
      <c r="B131" s="69"/>
      <c r="C131" s="67"/>
      <c r="D131" s="68"/>
    </row>
    <row r="132" spans="1:4" x14ac:dyDescent="0.25">
      <c r="A132" s="65"/>
      <c r="B132" s="69"/>
      <c r="C132" s="67"/>
      <c r="D132" s="68"/>
    </row>
    <row r="133" spans="1:4" x14ac:dyDescent="0.25">
      <c r="A133" s="65"/>
      <c r="B133" s="69"/>
      <c r="C133" s="67"/>
      <c r="D133" s="68"/>
    </row>
    <row r="134" spans="1:4" x14ac:dyDescent="0.25">
      <c r="A134" s="65"/>
      <c r="B134" s="69"/>
      <c r="C134" s="67"/>
      <c r="D134" s="68"/>
    </row>
    <row r="135" spans="1:4" x14ac:dyDescent="0.25">
      <c r="A135" s="65"/>
      <c r="B135" s="69"/>
      <c r="C135" s="67"/>
      <c r="D135" s="68"/>
    </row>
    <row r="136" spans="1:4" x14ac:dyDescent="0.25">
      <c r="A136" s="65"/>
      <c r="B136" s="69"/>
      <c r="C136" s="67"/>
      <c r="D136" s="68"/>
    </row>
    <row r="137" spans="1:4" x14ac:dyDescent="0.25">
      <c r="A137" s="65"/>
      <c r="B137" s="69"/>
      <c r="C137" s="67"/>
      <c r="D137" s="68"/>
    </row>
    <row r="138" spans="1:4" x14ac:dyDescent="0.25">
      <c r="A138" s="65"/>
      <c r="B138" s="69"/>
      <c r="C138" s="67"/>
      <c r="D138" s="68"/>
    </row>
    <row r="139" spans="1:4" x14ac:dyDescent="0.25">
      <c r="A139" s="65"/>
      <c r="B139" s="69"/>
      <c r="C139" s="67"/>
      <c r="D139" s="68"/>
    </row>
    <row r="140" spans="1:4" x14ac:dyDescent="0.25">
      <c r="A140" s="65"/>
      <c r="B140" s="69"/>
      <c r="C140" s="67"/>
      <c r="D140" s="68"/>
    </row>
    <row r="141" spans="1:4" x14ac:dyDescent="0.25">
      <c r="A141" s="65"/>
      <c r="B141" s="69"/>
      <c r="C141" s="67"/>
      <c r="D141" s="68"/>
    </row>
    <row r="142" spans="1:4" x14ac:dyDescent="0.25">
      <c r="A142" s="65"/>
      <c r="B142" s="69"/>
      <c r="C142" s="67"/>
      <c r="D142" s="68"/>
    </row>
    <row r="143" spans="1:4" x14ac:dyDescent="0.25">
      <c r="A143" s="65"/>
      <c r="B143" s="69"/>
      <c r="C143" s="67"/>
      <c r="D143" s="68"/>
    </row>
    <row r="144" spans="1:4" x14ac:dyDescent="0.25">
      <c r="A144" s="65"/>
      <c r="B144" s="69"/>
      <c r="C144" s="67"/>
      <c r="D144" s="68"/>
    </row>
    <row r="145" spans="1:4" x14ac:dyDescent="0.25">
      <c r="A145" s="65"/>
      <c r="B145" s="69"/>
      <c r="C145" s="67"/>
      <c r="D145" s="68"/>
    </row>
    <row r="146" spans="1:4" x14ac:dyDescent="0.25">
      <c r="A146" s="65"/>
      <c r="B146" s="69"/>
      <c r="C146" s="67"/>
      <c r="D146" s="68"/>
    </row>
    <row r="147" spans="1:4" x14ac:dyDescent="0.25">
      <c r="A147" s="65"/>
      <c r="B147" s="69"/>
      <c r="C147" s="67"/>
      <c r="D147" s="68"/>
    </row>
    <row r="148" spans="1:4" x14ac:dyDescent="0.25">
      <c r="A148" s="65"/>
      <c r="B148" s="69"/>
      <c r="C148" s="67"/>
      <c r="D148" s="68"/>
    </row>
    <row r="149" spans="1:4" x14ac:dyDescent="0.25">
      <c r="A149" s="65"/>
      <c r="B149" s="69"/>
      <c r="C149" s="67"/>
      <c r="D149" s="68"/>
    </row>
    <row r="150" spans="1:4" x14ac:dyDescent="0.25">
      <c r="A150" s="65"/>
      <c r="B150" s="69"/>
      <c r="C150" s="67"/>
      <c r="D150" s="68"/>
    </row>
    <row r="151" spans="1:4" x14ac:dyDescent="0.25">
      <c r="A151" s="65"/>
      <c r="B151" s="69"/>
      <c r="C151" s="67"/>
      <c r="D151" s="68"/>
    </row>
    <row r="152" spans="1:4" x14ac:dyDescent="0.25">
      <c r="A152" s="65"/>
      <c r="B152" s="69"/>
      <c r="C152" s="67"/>
      <c r="D152" s="68"/>
    </row>
    <row r="153" spans="1:4" x14ac:dyDescent="0.25">
      <c r="A153" s="65"/>
      <c r="B153" s="69"/>
      <c r="C153" s="67"/>
      <c r="D153" s="68"/>
    </row>
    <row r="154" spans="1:4" x14ac:dyDescent="0.25">
      <c r="A154" s="65"/>
      <c r="B154" s="69"/>
      <c r="C154" s="67"/>
      <c r="D154" s="68"/>
    </row>
    <row r="155" spans="1:4" x14ac:dyDescent="0.25">
      <c r="A155" s="65"/>
      <c r="B155" s="69"/>
      <c r="C155" s="67"/>
      <c r="D155" s="68"/>
    </row>
    <row r="156" spans="1:4" x14ac:dyDescent="0.25">
      <c r="A156" s="65"/>
      <c r="B156" s="69"/>
      <c r="C156" s="67"/>
      <c r="D156" s="68"/>
    </row>
    <row r="157" spans="1:4" x14ac:dyDescent="0.25">
      <c r="A157" s="65"/>
      <c r="B157" s="69"/>
      <c r="C157" s="67"/>
      <c r="D157" s="68"/>
    </row>
    <row r="158" spans="1:4" x14ac:dyDescent="0.25">
      <c r="A158" s="65"/>
      <c r="B158" s="69"/>
      <c r="C158" s="67"/>
      <c r="D158" s="68"/>
    </row>
  </sheetData>
  <mergeCells count="11">
    <mergeCell ref="A1:D1"/>
    <mergeCell ref="A2:D2"/>
    <mergeCell ref="A3:A4"/>
    <mergeCell ref="B3:B4"/>
    <mergeCell ref="C3:C4"/>
    <mergeCell ref="D3:D4"/>
    <mergeCell ref="A30:D30"/>
    <mergeCell ref="A31:A32"/>
    <mergeCell ref="B31:B32"/>
    <mergeCell ref="C31:C32"/>
    <mergeCell ref="D31:D32"/>
  </mergeCells>
  <pageMargins left="0.78740157499999996" right="0.78740157499999996" top="0.984251969" bottom="0.984251969" header="0.4921259845" footer="0.4921259845"/>
  <pageSetup scale="26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1"/>
  <sheetViews>
    <sheetView view="pageBreakPreview" zoomScale="80" zoomScaleNormal="80" zoomScaleSheetLayoutView="80" workbookViewId="0">
      <selection activeCell="D18" sqref="D18:D19"/>
    </sheetView>
  </sheetViews>
  <sheetFormatPr defaultColWidth="11.42578125" defaultRowHeight="15" x14ac:dyDescent="0.25"/>
  <cols>
    <col min="1" max="1" width="22.28515625" bestFit="1" customWidth="1"/>
    <col min="2" max="3" width="22.28515625" customWidth="1"/>
    <col min="4" max="4" width="23.5703125" bestFit="1" customWidth="1"/>
    <col min="5" max="5" width="36" customWidth="1"/>
  </cols>
  <sheetData>
    <row r="1" spans="1:5" ht="60" customHeight="1" x14ac:dyDescent="0.25">
      <c r="A1" s="171"/>
      <c r="B1" s="172"/>
      <c r="C1" s="172"/>
      <c r="D1" s="172"/>
      <c r="E1" s="172"/>
    </row>
    <row r="2" spans="1:5" ht="60" customHeight="1" thickBot="1" x14ac:dyDescent="0.3">
      <c r="A2" s="165" t="str">
        <f>"INTEREST RATE FUTURES INTER-COMMODITY SPREAD CHARGES EFFECTIVE ON "&amp;'OPTIONS - MARGIN INTERVALS'!A1</f>
        <v>INTEREST RATE FUTURES INTER-COMMODITY SPREAD CHARGES EFFECTIVE ON JULY 2, 2026</v>
      </c>
      <c r="B2" s="166"/>
      <c r="C2" s="166"/>
      <c r="D2" s="166"/>
      <c r="E2" s="166"/>
    </row>
    <row r="3" spans="1:5" x14ac:dyDescent="0.25">
      <c r="A3" s="167" t="s">
        <v>24</v>
      </c>
      <c r="B3" s="168" t="s">
        <v>39</v>
      </c>
      <c r="C3" s="168" t="s">
        <v>40</v>
      </c>
      <c r="D3" s="170" t="s">
        <v>25</v>
      </c>
      <c r="E3" s="168" t="s">
        <v>26</v>
      </c>
    </row>
    <row r="4" spans="1:5" ht="34.5" customHeight="1" x14ac:dyDescent="0.25">
      <c r="A4" s="155"/>
      <c r="B4" s="169"/>
      <c r="C4" s="169"/>
      <c r="D4" s="157"/>
      <c r="E4" s="169"/>
    </row>
    <row r="5" spans="1:5" x14ac:dyDescent="0.25">
      <c r="A5" s="75" t="s">
        <v>978</v>
      </c>
      <c r="B5" s="98">
        <v>1</v>
      </c>
      <c r="C5" s="99">
        <v>2</v>
      </c>
      <c r="D5" s="76">
        <v>0.84</v>
      </c>
      <c r="E5" s="77">
        <v>0.84</v>
      </c>
    </row>
    <row r="6" spans="1:5" x14ac:dyDescent="0.25">
      <c r="A6" s="75" t="s">
        <v>979</v>
      </c>
      <c r="B6" s="98">
        <v>3</v>
      </c>
      <c r="C6" s="99">
        <v>1</v>
      </c>
      <c r="D6" s="76">
        <v>0.73</v>
      </c>
      <c r="E6" s="77">
        <v>0.73</v>
      </c>
    </row>
    <row r="7" spans="1:5" x14ac:dyDescent="0.25">
      <c r="A7" s="75" t="s">
        <v>980</v>
      </c>
      <c r="B7" s="98">
        <v>1</v>
      </c>
      <c r="C7" s="99">
        <v>3</v>
      </c>
      <c r="D7" s="76">
        <v>0.70000000000000007</v>
      </c>
      <c r="E7" s="77">
        <v>0.70000000000000007</v>
      </c>
    </row>
    <row r="8" spans="1:5" x14ac:dyDescent="0.25">
      <c r="A8" s="75" t="s">
        <v>981</v>
      </c>
      <c r="B8" s="98">
        <v>6</v>
      </c>
      <c r="C8" s="99">
        <v>1</v>
      </c>
      <c r="D8" s="76">
        <v>0.64</v>
      </c>
      <c r="E8" s="77">
        <v>0.64</v>
      </c>
    </row>
    <row r="9" spans="1:5" x14ac:dyDescent="0.25">
      <c r="A9" s="75" t="s">
        <v>982</v>
      </c>
      <c r="B9" s="98">
        <v>1</v>
      </c>
      <c r="C9" s="99">
        <v>5</v>
      </c>
      <c r="D9" s="76">
        <v>0.62</v>
      </c>
      <c r="E9" s="77">
        <v>0.62</v>
      </c>
    </row>
    <row r="10" spans="1:5" x14ac:dyDescent="0.25">
      <c r="A10" s="75" t="s">
        <v>983</v>
      </c>
      <c r="B10" s="98">
        <v>20</v>
      </c>
      <c r="C10" s="99">
        <v>1</v>
      </c>
      <c r="D10" s="76">
        <v>0.51</v>
      </c>
      <c r="E10" s="77">
        <v>0.51</v>
      </c>
    </row>
    <row r="11" spans="1:5" x14ac:dyDescent="0.25">
      <c r="A11" s="75" t="s">
        <v>984</v>
      </c>
      <c r="B11" s="98">
        <v>2</v>
      </c>
      <c r="C11" s="99">
        <v>1</v>
      </c>
      <c r="D11" s="76">
        <v>0.03</v>
      </c>
      <c r="E11" s="77">
        <v>0.03</v>
      </c>
    </row>
    <row r="12" spans="1:5" x14ac:dyDescent="0.25">
      <c r="A12" s="75"/>
      <c r="B12" s="98"/>
      <c r="C12" s="99"/>
      <c r="D12" s="76"/>
      <c r="E12" s="77"/>
    </row>
    <row r="13" spans="1:5" x14ac:dyDescent="0.25">
      <c r="A13" s="75"/>
      <c r="B13" s="98"/>
      <c r="C13" s="99"/>
      <c r="D13" s="76"/>
      <c r="E13" s="77"/>
    </row>
    <row r="14" spans="1:5" x14ac:dyDescent="0.25">
      <c r="A14" s="75"/>
      <c r="B14" s="100"/>
      <c r="C14" s="66"/>
      <c r="D14" s="76"/>
      <c r="E14" s="77"/>
    </row>
    <row r="15" spans="1:5" x14ac:dyDescent="0.25">
      <c r="A15" s="75"/>
      <c r="B15" s="100"/>
      <c r="C15" s="66"/>
      <c r="D15" s="76"/>
      <c r="E15" s="77"/>
    </row>
    <row r="16" spans="1:5" x14ac:dyDescent="0.25">
      <c r="A16" s="75"/>
      <c r="B16" s="100"/>
      <c r="C16" s="66"/>
      <c r="D16" s="76"/>
      <c r="E16" s="77"/>
    </row>
    <row r="17" spans="1:5" ht="50.1" customHeight="1" thickBot="1" x14ac:dyDescent="0.3">
      <c r="A17" s="165" t="str">
        <f>"INDEX, SECTORIAL AND SHARE FUTURES INTER-COMMODITY SPREAD CHARGES EFFECTIVE ON "&amp;'OPTIONS - MARGIN INTERVALS'!A1</f>
        <v>INDEX, SECTORIAL AND SHARE FUTURES INTER-COMMODITY SPREAD CHARGES EFFECTIVE ON JULY 2, 2026</v>
      </c>
      <c r="B17" s="166"/>
      <c r="C17" s="166"/>
      <c r="D17" s="166"/>
      <c r="E17" s="166"/>
    </row>
    <row r="18" spans="1:5" ht="12.75" customHeight="1" x14ac:dyDescent="0.25">
      <c r="A18" s="167" t="s">
        <v>24</v>
      </c>
      <c r="B18" s="168" t="s">
        <v>39</v>
      </c>
      <c r="C18" s="168" t="s">
        <v>40</v>
      </c>
      <c r="D18" s="170" t="s">
        <v>25</v>
      </c>
      <c r="E18" s="168" t="s">
        <v>26</v>
      </c>
    </row>
    <row r="19" spans="1:5" ht="45.75" customHeight="1" x14ac:dyDescent="0.25">
      <c r="A19" s="155"/>
      <c r="B19" s="169"/>
      <c r="C19" s="169"/>
      <c r="D19" s="157"/>
      <c r="E19" s="169"/>
    </row>
    <row r="20" spans="1:5" x14ac:dyDescent="0.25">
      <c r="A20" s="75" t="s">
        <v>985</v>
      </c>
      <c r="B20" s="98">
        <v>1</v>
      </c>
      <c r="C20" s="99">
        <v>4</v>
      </c>
      <c r="D20" s="76">
        <v>1</v>
      </c>
      <c r="E20" s="77">
        <v>1</v>
      </c>
    </row>
    <row r="21" spans="1:5" x14ac:dyDescent="0.25">
      <c r="A21" s="75" t="s">
        <v>986</v>
      </c>
      <c r="B21" s="98">
        <v>1</v>
      </c>
      <c r="C21" s="99">
        <v>32</v>
      </c>
      <c r="D21" s="76">
        <v>0.9</v>
      </c>
      <c r="E21" s="77">
        <v>0.9</v>
      </c>
    </row>
    <row r="22" spans="1:5" x14ac:dyDescent="0.25">
      <c r="A22" s="75" t="s">
        <v>987</v>
      </c>
      <c r="B22" s="98">
        <v>1</v>
      </c>
      <c r="C22" s="99">
        <v>16</v>
      </c>
      <c r="D22" s="76">
        <v>0.9</v>
      </c>
      <c r="E22" s="77">
        <v>0.9</v>
      </c>
    </row>
    <row r="23" spans="1:5" x14ac:dyDescent="0.25">
      <c r="A23" s="75" t="s">
        <v>988</v>
      </c>
      <c r="B23" s="98">
        <v>1</v>
      </c>
      <c r="C23" s="99">
        <v>31</v>
      </c>
      <c r="D23" s="76">
        <v>0.9</v>
      </c>
      <c r="E23" s="77">
        <v>0.9</v>
      </c>
    </row>
    <row r="24" spans="1:5" x14ac:dyDescent="0.25">
      <c r="A24" s="75" t="s">
        <v>989</v>
      </c>
      <c r="B24" s="98">
        <v>1</v>
      </c>
      <c r="C24" s="99">
        <v>20</v>
      </c>
      <c r="D24" s="76">
        <v>0.9</v>
      </c>
      <c r="E24" s="77">
        <v>0.9</v>
      </c>
    </row>
    <row r="25" spans="1:5" x14ac:dyDescent="0.25">
      <c r="A25" s="75" t="s">
        <v>990</v>
      </c>
      <c r="B25" s="98">
        <v>1</v>
      </c>
      <c r="C25" s="99">
        <v>80</v>
      </c>
      <c r="D25" s="76">
        <v>0.9</v>
      </c>
      <c r="E25" s="77">
        <v>0.9</v>
      </c>
    </row>
    <row r="26" spans="1:5" x14ac:dyDescent="0.25">
      <c r="A26" s="75" t="s">
        <v>991</v>
      </c>
      <c r="B26" s="98">
        <v>1</v>
      </c>
      <c r="C26" s="99">
        <v>11</v>
      </c>
      <c r="D26" s="76">
        <v>0.9</v>
      </c>
      <c r="E26" s="77">
        <v>0.9</v>
      </c>
    </row>
    <row r="27" spans="1:5" x14ac:dyDescent="0.25">
      <c r="A27" s="75" t="s">
        <v>992</v>
      </c>
      <c r="B27" s="98">
        <v>1</v>
      </c>
      <c r="C27" s="99">
        <v>45</v>
      </c>
      <c r="D27" s="76">
        <v>0.9</v>
      </c>
      <c r="E27" s="77">
        <v>0.9</v>
      </c>
    </row>
    <row r="28" spans="1:5" x14ac:dyDescent="0.25">
      <c r="A28" s="75" t="s">
        <v>993</v>
      </c>
      <c r="B28" s="98">
        <v>1</v>
      </c>
      <c r="C28" s="99">
        <v>4</v>
      </c>
      <c r="D28" s="76">
        <v>0.89</v>
      </c>
      <c r="E28" s="77">
        <v>0.89</v>
      </c>
    </row>
    <row r="29" spans="1:5" x14ac:dyDescent="0.25">
      <c r="A29" s="75" t="s">
        <v>994</v>
      </c>
      <c r="B29" s="98">
        <v>1</v>
      </c>
      <c r="C29" s="99">
        <v>1</v>
      </c>
      <c r="D29" s="76">
        <v>0.89</v>
      </c>
      <c r="E29" s="77">
        <v>0.89</v>
      </c>
    </row>
    <row r="30" spans="1:5" x14ac:dyDescent="0.25">
      <c r="A30" s="75" t="s">
        <v>995</v>
      </c>
      <c r="B30" s="98">
        <v>1</v>
      </c>
      <c r="C30" s="99">
        <v>37</v>
      </c>
      <c r="D30" s="76">
        <v>0.89</v>
      </c>
      <c r="E30" s="77">
        <v>0.89</v>
      </c>
    </row>
    <row r="31" spans="1:5" x14ac:dyDescent="0.25">
      <c r="A31" s="75" t="s">
        <v>996</v>
      </c>
      <c r="B31" s="98">
        <v>1</v>
      </c>
      <c r="C31" s="99">
        <v>31</v>
      </c>
      <c r="D31" s="76">
        <v>0.89</v>
      </c>
      <c r="E31" s="77">
        <v>0.89</v>
      </c>
    </row>
    <row r="32" spans="1:5" x14ac:dyDescent="0.25">
      <c r="A32" s="75" t="s">
        <v>997</v>
      </c>
      <c r="B32" s="98">
        <v>1</v>
      </c>
      <c r="C32" s="99">
        <v>17</v>
      </c>
      <c r="D32" s="76">
        <v>0.88</v>
      </c>
      <c r="E32" s="77">
        <v>0.88</v>
      </c>
    </row>
    <row r="33" spans="1:5" x14ac:dyDescent="0.25">
      <c r="A33" s="75" t="s">
        <v>998</v>
      </c>
      <c r="B33" s="98">
        <v>1</v>
      </c>
      <c r="C33" s="99">
        <v>1</v>
      </c>
      <c r="D33" s="76">
        <v>0.88</v>
      </c>
      <c r="E33" s="77">
        <v>0.88</v>
      </c>
    </row>
    <row r="34" spans="1:5" x14ac:dyDescent="0.25">
      <c r="A34" s="75" t="s">
        <v>999</v>
      </c>
      <c r="B34" s="98">
        <v>4</v>
      </c>
      <c r="C34" s="99">
        <v>1</v>
      </c>
      <c r="D34" s="76">
        <v>0.88</v>
      </c>
      <c r="E34" s="77">
        <v>0.88</v>
      </c>
    </row>
    <row r="35" spans="1:5" x14ac:dyDescent="0.25">
      <c r="A35" s="75" t="s">
        <v>1000</v>
      </c>
      <c r="B35" s="98">
        <v>1</v>
      </c>
      <c r="C35" s="99">
        <v>2</v>
      </c>
      <c r="D35" s="76">
        <v>0.87</v>
      </c>
      <c r="E35" s="77">
        <v>0.87</v>
      </c>
    </row>
    <row r="36" spans="1:5" x14ac:dyDescent="0.25">
      <c r="A36" s="75" t="s">
        <v>1001</v>
      </c>
      <c r="B36" s="98">
        <v>1</v>
      </c>
      <c r="C36" s="99">
        <v>20</v>
      </c>
      <c r="D36" s="76">
        <v>0.87</v>
      </c>
      <c r="E36" s="77">
        <v>0.87</v>
      </c>
    </row>
    <row r="37" spans="1:5" x14ac:dyDescent="0.25">
      <c r="A37" s="75" t="s">
        <v>1002</v>
      </c>
      <c r="B37" s="98">
        <v>1</v>
      </c>
      <c r="C37" s="99">
        <v>80</v>
      </c>
      <c r="D37" s="76">
        <v>0.87</v>
      </c>
      <c r="E37" s="77">
        <v>0.87</v>
      </c>
    </row>
    <row r="38" spans="1:5" x14ac:dyDescent="0.25">
      <c r="A38" s="75" t="s">
        <v>1003</v>
      </c>
      <c r="B38" s="98">
        <v>1</v>
      </c>
      <c r="C38" s="99">
        <v>20</v>
      </c>
      <c r="D38" s="76">
        <v>0.87</v>
      </c>
      <c r="E38" s="77">
        <v>0.87</v>
      </c>
    </row>
    <row r="39" spans="1:5" x14ac:dyDescent="0.25">
      <c r="A39" s="75" t="s">
        <v>1004</v>
      </c>
      <c r="B39" s="98">
        <v>1</v>
      </c>
      <c r="C39" s="99">
        <v>66</v>
      </c>
      <c r="D39" s="76">
        <v>0.87</v>
      </c>
      <c r="E39" s="77">
        <v>0.87</v>
      </c>
    </row>
    <row r="40" spans="1:5" x14ac:dyDescent="0.25">
      <c r="A40" s="75" t="s">
        <v>1005</v>
      </c>
      <c r="B40" s="98">
        <v>1</v>
      </c>
      <c r="C40" s="99">
        <v>11</v>
      </c>
      <c r="D40" s="76">
        <v>0.87</v>
      </c>
      <c r="E40" s="77">
        <v>0.87</v>
      </c>
    </row>
    <row r="41" spans="1:5" x14ac:dyDescent="0.25">
      <c r="A41" s="75" t="s">
        <v>1006</v>
      </c>
      <c r="B41" s="98">
        <v>1</v>
      </c>
      <c r="C41" s="99">
        <v>20</v>
      </c>
      <c r="D41" s="76">
        <v>0.87</v>
      </c>
      <c r="E41" s="77">
        <v>0.87</v>
      </c>
    </row>
    <row r="42" spans="1:5" x14ac:dyDescent="0.25">
      <c r="A42" s="75" t="s">
        <v>1007</v>
      </c>
      <c r="B42" s="98">
        <v>1</v>
      </c>
      <c r="C42" s="99">
        <v>20</v>
      </c>
      <c r="D42" s="76">
        <v>0.86</v>
      </c>
      <c r="E42" s="77">
        <v>0.86</v>
      </c>
    </row>
    <row r="43" spans="1:5" x14ac:dyDescent="0.25">
      <c r="A43" s="75" t="s">
        <v>1008</v>
      </c>
      <c r="B43" s="98">
        <v>1</v>
      </c>
      <c r="C43" s="99">
        <v>36</v>
      </c>
      <c r="D43" s="76">
        <v>0.86</v>
      </c>
      <c r="E43" s="77">
        <v>0.86</v>
      </c>
    </row>
    <row r="44" spans="1:5" x14ac:dyDescent="0.25">
      <c r="A44" s="75" t="s">
        <v>1009</v>
      </c>
      <c r="B44" s="98">
        <v>1</v>
      </c>
      <c r="C44" s="99">
        <v>1</v>
      </c>
      <c r="D44" s="76">
        <v>0.86</v>
      </c>
      <c r="E44" s="77">
        <v>0.86</v>
      </c>
    </row>
    <row r="45" spans="1:5" x14ac:dyDescent="0.25">
      <c r="A45" s="75" t="s">
        <v>1010</v>
      </c>
      <c r="B45" s="98">
        <v>1</v>
      </c>
      <c r="C45" s="99">
        <v>3</v>
      </c>
      <c r="D45" s="76">
        <v>0.85</v>
      </c>
      <c r="E45" s="77">
        <v>0.85</v>
      </c>
    </row>
    <row r="46" spans="1:5" x14ac:dyDescent="0.25">
      <c r="A46" s="75" t="s">
        <v>1011</v>
      </c>
      <c r="B46" s="98">
        <v>1</v>
      </c>
      <c r="C46" s="99">
        <v>16</v>
      </c>
      <c r="D46" s="76">
        <v>0.85</v>
      </c>
      <c r="E46" s="77">
        <v>0.85</v>
      </c>
    </row>
    <row r="47" spans="1:5" x14ac:dyDescent="0.25">
      <c r="A47" s="75" t="s">
        <v>1012</v>
      </c>
      <c r="B47" s="98">
        <v>1</v>
      </c>
      <c r="C47" s="99">
        <v>2</v>
      </c>
      <c r="D47" s="76">
        <v>0.85</v>
      </c>
      <c r="E47" s="77">
        <v>0.85</v>
      </c>
    </row>
    <row r="48" spans="1:5" x14ac:dyDescent="0.25">
      <c r="A48" s="75" t="s">
        <v>1013</v>
      </c>
      <c r="B48" s="98">
        <v>2</v>
      </c>
      <c r="C48" s="99">
        <v>1</v>
      </c>
      <c r="D48" s="76">
        <v>0.85</v>
      </c>
      <c r="E48" s="77">
        <v>0.85</v>
      </c>
    </row>
    <row r="49" spans="1:5" x14ac:dyDescent="0.25">
      <c r="A49" s="75" t="s">
        <v>1014</v>
      </c>
      <c r="B49" s="98">
        <v>1</v>
      </c>
      <c r="C49" s="99">
        <v>2</v>
      </c>
      <c r="D49" s="76">
        <v>0.84</v>
      </c>
      <c r="E49" s="77">
        <v>0.84</v>
      </c>
    </row>
    <row r="50" spans="1:5" x14ac:dyDescent="0.25">
      <c r="A50" s="75" t="s">
        <v>1015</v>
      </c>
      <c r="B50" s="98">
        <v>1</v>
      </c>
      <c r="C50" s="99">
        <v>33</v>
      </c>
      <c r="D50" s="76">
        <v>0.84</v>
      </c>
      <c r="E50" s="77">
        <v>0.83000000000000007</v>
      </c>
    </row>
    <row r="51" spans="1:5" x14ac:dyDescent="0.25">
      <c r="A51" s="75" t="s">
        <v>1016</v>
      </c>
      <c r="B51" s="98">
        <v>1</v>
      </c>
      <c r="C51" s="99">
        <v>27</v>
      </c>
      <c r="D51" s="76">
        <v>0.83000000000000007</v>
      </c>
      <c r="E51" s="77">
        <v>0.83000000000000007</v>
      </c>
    </row>
    <row r="52" spans="1:5" x14ac:dyDescent="0.25">
      <c r="A52" s="75" t="s">
        <v>1017</v>
      </c>
      <c r="B52" s="98">
        <v>1</v>
      </c>
      <c r="C52" s="99">
        <v>2</v>
      </c>
      <c r="D52" s="76">
        <v>0.82000000000000006</v>
      </c>
      <c r="E52" s="77">
        <v>0.82000000000000006</v>
      </c>
    </row>
    <row r="53" spans="1:5" x14ac:dyDescent="0.25">
      <c r="A53" s="75" t="s">
        <v>1018</v>
      </c>
      <c r="B53" s="98">
        <v>1</v>
      </c>
      <c r="C53" s="99">
        <v>2</v>
      </c>
      <c r="D53" s="76">
        <v>0.81</v>
      </c>
      <c r="E53" s="77">
        <v>0.81</v>
      </c>
    </row>
    <row r="54" spans="1:5" x14ac:dyDescent="0.25">
      <c r="A54" s="75" t="s">
        <v>1019</v>
      </c>
      <c r="B54" s="98">
        <v>1</v>
      </c>
      <c r="C54" s="99">
        <v>2</v>
      </c>
      <c r="D54" s="76">
        <v>0.79</v>
      </c>
      <c r="E54" s="77">
        <v>0.79</v>
      </c>
    </row>
    <row r="55" spans="1:5" x14ac:dyDescent="0.25">
      <c r="A55" s="75" t="s">
        <v>1020</v>
      </c>
      <c r="B55" s="98">
        <v>1</v>
      </c>
      <c r="C55" s="99">
        <v>18</v>
      </c>
      <c r="D55" s="76">
        <v>0.78</v>
      </c>
      <c r="E55" s="77">
        <v>0.78</v>
      </c>
    </row>
    <row r="56" spans="1:5" x14ac:dyDescent="0.25">
      <c r="A56" s="75" t="s">
        <v>1021</v>
      </c>
      <c r="B56" s="98">
        <v>1</v>
      </c>
      <c r="C56" s="99">
        <v>31</v>
      </c>
      <c r="D56" s="76">
        <v>0.76</v>
      </c>
      <c r="E56" s="77">
        <v>0.76</v>
      </c>
    </row>
    <row r="57" spans="1:5" x14ac:dyDescent="0.25">
      <c r="A57" s="75" t="s">
        <v>1022</v>
      </c>
      <c r="B57" s="98">
        <v>1</v>
      </c>
      <c r="C57" s="99">
        <v>6</v>
      </c>
      <c r="D57" s="76">
        <v>0.75</v>
      </c>
      <c r="E57" s="77">
        <v>0.75</v>
      </c>
    </row>
    <row r="58" spans="1:5" x14ac:dyDescent="0.25">
      <c r="A58" s="75" t="s">
        <v>1023</v>
      </c>
      <c r="B58" s="98">
        <v>1</v>
      </c>
      <c r="C58" s="99">
        <v>9</v>
      </c>
      <c r="D58" s="76">
        <v>0.73</v>
      </c>
      <c r="E58" s="77">
        <v>0.73</v>
      </c>
    </row>
    <row r="59" spans="1:5" x14ac:dyDescent="0.25">
      <c r="A59" s="75" t="s">
        <v>1024</v>
      </c>
      <c r="B59" s="98">
        <v>1</v>
      </c>
      <c r="C59" s="99">
        <v>15</v>
      </c>
      <c r="D59" s="76">
        <v>0.73</v>
      </c>
      <c r="E59" s="77">
        <v>0.73</v>
      </c>
    </row>
    <row r="60" spans="1:5" x14ac:dyDescent="0.25">
      <c r="A60" s="75" t="s">
        <v>1025</v>
      </c>
      <c r="B60" s="98">
        <v>3</v>
      </c>
      <c r="C60" s="99">
        <v>1</v>
      </c>
      <c r="D60" s="76">
        <v>0.72</v>
      </c>
      <c r="E60" s="77">
        <v>0.72</v>
      </c>
    </row>
    <row r="61" spans="1:5" x14ac:dyDescent="0.25">
      <c r="A61" s="75" t="s">
        <v>1026</v>
      </c>
      <c r="B61" s="98">
        <v>1</v>
      </c>
      <c r="C61" s="99">
        <v>9</v>
      </c>
      <c r="D61" s="76">
        <v>0.71</v>
      </c>
      <c r="E61" s="77">
        <v>0.71</v>
      </c>
    </row>
    <row r="62" spans="1:5" x14ac:dyDescent="0.25">
      <c r="A62" s="75" t="s">
        <v>1027</v>
      </c>
      <c r="B62" s="98">
        <v>1</v>
      </c>
      <c r="C62" s="99">
        <v>34</v>
      </c>
      <c r="D62" s="76">
        <v>0.71</v>
      </c>
      <c r="E62" s="77">
        <v>0.71</v>
      </c>
    </row>
    <row r="63" spans="1:5" x14ac:dyDescent="0.25">
      <c r="A63" s="75" t="s">
        <v>1028</v>
      </c>
      <c r="B63" s="98">
        <v>1</v>
      </c>
      <c r="C63" s="99">
        <v>22</v>
      </c>
      <c r="D63" s="76">
        <v>0.71</v>
      </c>
      <c r="E63" s="77">
        <v>0.71</v>
      </c>
    </row>
    <row r="64" spans="1:5" x14ac:dyDescent="0.25">
      <c r="A64" s="75" t="s">
        <v>1029</v>
      </c>
      <c r="B64" s="98">
        <v>1</v>
      </c>
      <c r="C64" s="99">
        <v>4</v>
      </c>
      <c r="D64" s="76">
        <v>0.71</v>
      </c>
      <c r="E64" s="77">
        <v>0.71</v>
      </c>
    </row>
    <row r="65" spans="1:5" x14ac:dyDescent="0.25">
      <c r="A65" s="75" t="s">
        <v>1030</v>
      </c>
      <c r="B65" s="98">
        <v>1</v>
      </c>
      <c r="C65" s="99">
        <v>9</v>
      </c>
      <c r="D65" s="76">
        <v>0.71</v>
      </c>
      <c r="E65" s="77">
        <v>0.71</v>
      </c>
    </row>
    <row r="66" spans="1:5" x14ac:dyDescent="0.25">
      <c r="A66" s="75" t="s">
        <v>1031</v>
      </c>
      <c r="B66" s="98">
        <v>1</v>
      </c>
      <c r="C66" s="99">
        <v>7</v>
      </c>
      <c r="D66" s="76">
        <v>0.70000000000000007</v>
      </c>
      <c r="E66" s="77">
        <v>0.70000000000000007</v>
      </c>
    </row>
    <row r="67" spans="1:5" x14ac:dyDescent="0.25">
      <c r="A67" s="75" t="s">
        <v>1032</v>
      </c>
      <c r="B67" s="98">
        <v>1</v>
      </c>
      <c r="C67" s="99">
        <v>29</v>
      </c>
      <c r="D67" s="76">
        <v>0.70000000000000007</v>
      </c>
      <c r="E67" s="77">
        <v>0.70000000000000007</v>
      </c>
    </row>
    <row r="68" spans="1:5" x14ac:dyDescent="0.25">
      <c r="A68" s="75" t="s">
        <v>1033</v>
      </c>
      <c r="B68" s="98">
        <v>1</v>
      </c>
      <c r="C68" s="99">
        <v>4</v>
      </c>
      <c r="D68" s="76">
        <v>0.69000000000000006</v>
      </c>
      <c r="E68" s="77">
        <v>0.69000000000000006</v>
      </c>
    </row>
    <row r="69" spans="1:5" x14ac:dyDescent="0.25">
      <c r="A69" s="75" t="s">
        <v>1034</v>
      </c>
      <c r="B69" s="98">
        <v>1</v>
      </c>
      <c r="C69" s="99">
        <v>20</v>
      </c>
      <c r="D69" s="76">
        <v>0.69000000000000006</v>
      </c>
      <c r="E69" s="77">
        <v>0.69000000000000006</v>
      </c>
    </row>
    <row r="70" spans="1:5" x14ac:dyDescent="0.25">
      <c r="A70" s="75" t="s">
        <v>1035</v>
      </c>
      <c r="B70" s="98">
        <v>1</v>
      </c>
      <c r="C70" s="99">
        <v>38</v>
      </c>
      <c r="D70" s="76">
        <v>0.68</v>
      </c>
      <c r="E70" s="77">
        <v>0.68</v>
      </c>
    </row>
    <row r="71" spans="1:5" x14ac:dyDescent="0.25">
      <c r="A71" s="75" t="s">
        <v>1036</v>
      </c>
      <c r="B71" s="98">
        <v>1</v>
      </c>
      <c r="C71" s="99">
        <v>36</v>
      </c>
      <c r="D71" s="76">
        <v>0.68</v>
      </c>
      <c r="E71" s="77">
        <v>0.68</v>
      </c>
    </row>
    <row r="72" spans="1:5" x14ac:dyDescent="0.25">
      <c r="A72" s="75" t="s">
        <v>1037</v>
      </c>
      <c r="B72" s="98">
        <v>1</v>
      </c>
      <c r="C72" s="99">
        <v>9</v>
      </c>
      <c r="D72" s="76">
        <v>0.68</v>
      </c>
      <c r="E72" s="77">
        <v>0.68</v>
      </c>
    </row>
    <row r="73" spans="1:5" x14ac:dyDescent="0.25">
      <c r="A73" s="75" t="s">
        <v>1038</v>
      </c>
      <c r="B73" s="98">
        <v>1</v>
      </c>
      <c r="C73" s="99">
        <v>4</v>
      </c>
      <c r="D73" s="76">
        <v>0.68</v>
      </c>
      <c r="E73" s="77">
        <v>0.68</v>
      </c>
    </row>
    <row r="74" spans="1:5" x14ac:dyDescent="0.25">
      <c r="A74" s="75" t="s">
        <v>1039</v>
      </c>
      <c r="B74" s="98">
        <v>1</v>
      </c>
      <c r="C74" s="99">
        <v>6</v>
      </c>
      <c r="D74" s="76">
        <v>0.67</v>
      </c>
      <c r="E74" s="77">
        <v>0.67</v>
      </c>
    </row>
    <row r="75" spans="1:5" x14ac:dyDescent="0.25">
      <c r="A75" s="75" t="s">
        <v>1040</v>
      </c>
      <c r="B75" s="98">
        <v>1</v>
      </c>
      <c r="C75" s="99">
        <v>56</v>
      </c>
      <c r="D75" s="76">
        <v>0.67</v>
      </c>
      <c r="E75" s="77">
        <v>0.67</v>
      </c>
    </row>
    <row r="76" spans="1:5" x14ac:dyDescent="0.25">
      <c r="A76" s="75" t="s">
        <v>1041</v>
      </c>
      <c r="B76" s="98">
        <v>1</v>
      </c>
      <c r="C76" s="99">
        <v>6</v>
      </c>
      <c r="D76" s="76">
        <v>0.66</v>
      </c>
      <c r="E76" s="77">
        <v>0.66</v>
      </c>
    </row>
    <row r="77" spans="1:5" x14ac:dyDescent="0.25">
      <c r="A77" s="75" t="s">
        <v>1042</v>
      </c>
      <c r="B77" s="98">
        <v>1</v>
      </c>
      <c r="C77" s="99">
        <v>34</v>
      </c>
      <c r="D77" s="76">
        <v>0.66</v>
      </c>
      <c r="E77" s="77">
        <v>0.66</v>
      </c>
    </row>
    <row r="78" spans="1:5" x14ac:dyDescent="0.25">
      <c r="A78" s="75" t="s">
        <v>1043</v>
      </c>
      <c r="B78" s="98">
        <v>1</v>
      </c>
      <c r="C78" s="99">
        <v>7</v>
      </c>
      <c r="D78" s="76">
        <v>0.66</v>
      </c>
      <c r="E78" s="77">
        <v>0.66</v>
      </c>
    </row>
    <row r="79" spans="1:5" x14ac:dyDescent="0.25">
      <c r="A79" s="75" t="s">
        <v>1044</v>
      </c>
      <c r="B79" s="98">
        <v>1</v>
      </c>
      <c r="C79" s="99">
        <v>41</v>
      </c>
      <c r="D79" s="76">
        <v>0.65</v>
      </c>
      <c r="E79" s="77">
        <v>0.65</v>
      </c>
    </row>
    <row r="80" spans="1:5" x14ac:dyDescent="0.25">
      <c r="A80" s="75" t="s">
        <v>1045</v>
      </c>
      <c r="B80" s="98">
        <v>1</v>
      </c>
      <c r="C80" s="99">
        <v>2</v>
      </c>
      <c r="D80" s="76">
        <v>0.63</v>
      </c>
      <c r="E80" s="77">
        <v>0.63</v>
      </c>
    </row>
    <row r="81" spans="1:5" x14ac:dyDescent="0.25">
      <c r="A81" s="75" t="s">
        <v>1046</v>
      </c>
      <c r="B81" s="98">
        <v>1</v>
      </c>
      <c r="C81" s="99">
        <v>143</v>
      </c>
      <c r="D81" s="76">
        <v>0.63</v>
      </c>
      <c r="E81" s="77">
        <v>0.63</v>
      </c>
    </row>
    <row r="82" spans="1:5" x14ac:dyDescent="0.25">
      <c r="A82" s="75" t="s">
        <v>1047</v>
      </c>
      <c r="B82" s="98">
        <v>1</v>
      </c>
      <c r="C82" s="99">
        <v>4</v>
      </c>
      <c r="D82" s="76">
        <v>0.63</v>
      </c>
      <c r="E82" s="77">
        <v>0.63</v>
      </c>
    </row>
    <row r="83" spans="1:5" x14ac:dyDescent="0.25">
      <c r="A83" s="75" t="s">
        <v>1048</v>
      </c>
      <c r="B83" s="98">
        <v>1</v>
      </c>
      <c r="C83" s="99">
        <v>30</v>
      </c>
      <c r="D83" s="76">
        <v>0.63</v>
      </c>
      <c r="E83" s="77">
        <v>0.63</v>
      </c>
    </row>
    <row r="84" spans="1:5" x14ac:dyDescent="0.25">
      <c r="A84" s="75" t="s">
        <v>1049</v>
      </c>
      <c r="B84" s="98">
        <v>1</v>
      </c>
      <c r="C84" s="99">
        <v>3</v>
      </c>
      <c r="D84" s="76">
        <v>0.63</v>
      </c>
      <c r="E84" s="77">
        <v>0.63</v>
      </c>
    </row>
    <row r="85" spans="1:5" x14ac:dyDescent="0.25">
      <c r="A85" s="75" t="s">
        <v>1050</v>
      </c>
      <c r="B85" s="98">
        <v>1</v>
      </c>
      <c r="C85" s="99">
        <v>28</v>
      </c>
      <c r="D85" s="76">
        <v>0.62</v>
      </c>
      <c r="E85" s="77">
        <v>0.63</v>
      </c>
    </row>
    <row r="86" spans="1:5" x14ac:dyDescent="0.25">
      <c r="A86" s="75" t="s">
        <v>1051</v>
      </c>
      <c r="B86" s="98">
        <v>9</v>
      </c>
      <c r="C86" s="99">
        <v>1</v>
      </c>
      <c r="D86" s="76">
        <v>0.63</v>
      </c>
      <c r="E86" s="77">
        <v>0.63</v>
      </c>
    </row>
    <row r="87" spans="1:5" x14ac:dyDescent="0.25">
      <c r="A87" s="75" t="s">
        <v>1052</v>
      </c>
      <c r="B87" s="98">
        <v>1</v>
      </c>
      <c r="C87" s="99">
        <v>2</v>
      </c>
      <c r="D87" s="76">
        <v>0.62</v>
      </c>
      <c r="E87" s="77">
        <v>0.62</v>
      </c>
    </row>
    <row r="88" spans="1:5" x14ac:dyDescent="0.25">
      <c r="A88" s="75" t="s">
        <v>1053</v>
      </c>
      <c r="B88" s="98">
        <v>2</v>
      </c>
      <c r="C88" s="99">
        <v>1</v>
      </c>
      <c r="D88" s="76">
        <v>0.62</v>
      </c>
      <c r="E88" s="77">
        <v>0.62</v>
      </c>
    </row>
    <row r="89" spans="1:5" x14ac:dyDescent="0.25">
      <c r="A89" s="75" t="s">
        <v>1054</v>
      </c>
      <c r="B89" s="98">
        <v>1</v>
      </c>
      <c r="C89" s="99">
        <v>1</v>
      </c>
      <c r="D89" s="76">
        <v>0.62</v>
      </c>
      <c r="E89" s="77">
        <v>0.62</v>
      </c>
    </row>
    <row r="90" spans="1:5" x14ac:dyDescent="0.25">
      <c r="A90" s="75" t="s">
        <v>1055</v>
      </c>
      <c r="B90" s="98">
        <v>1</v>
      </c>
      <c r="C90" s="99">
        <v>10</v>
      </c>
      <c r="D90" s="76">
        <v>0.62</v>
      </c>
      <c r="E90" s="77">
        <v>0.62</v>
      </c>
    </row>
    <row r="91" spans="1:5" x14ac:dyDescent="0.25">
      <c r="A91" s="75" t="s">
        <v>1056</v>
      </c>
      <c r="B91" s="98">
        <v>1</v>
      </c>
      <c r="C91" s="99">
        <v>39</v>
      </c>
      <c r="D91" s="76">
        <v>0.62</v>
      </c>
      <c r="E91" s="77">
        <v>0.62</v>
      </c>
    </row>
    <row r="92" spans="1:5" x14ac:dyDescent="0.25">
      <c r="A92" s="75" t="s">
        <v>1057</v>
      </c>
      <c r="B92" s="98">
        <v>1</v>
      </c>
      <c r="C92" s="99">
        <v>10</v>
      </c>
      <c r="D92" s="76">
        <v>0.62</v>
      </c>
      <c r="E92" s="77">
        <v>0.62</v>
      </c>
    </row>
    <row r="93" spans="1:5" x14ac:dyDescent="0.25">
      <c r="A93" s="75" t="s">
        <v>1058</v>
      </c>
      <c r="B93" s="98">
        <v>9</v>
      </c>
      <c r="C93" s="99">
        <v>1</v>
      </c>
      <c r="D93" s="76">
        <v>0.63</v>
      </c>
      <c r="E93" s="77">
        <v>0.62</v>
      </c>
    </row>
    <row r="94" spans="1:5" x14ac:dyDescent="0.25">
      <c r="A94" s="75" t="s">
        <v>1059</v>
      </c>
      <c r="B94" s="98">
        <v>2</v>
      </c>
      <c r="C94" s="99">
        <v>1</v>
      </c>
      <c r="D94" s="76">
        <v>0.62</v>
      </c>
      <c r="E94" s="77">
        <v>0.62</v>
      </c>
    </row>
    <row r="95" spans="1:5" x14ac:dyDescent="0.25">
      <c r="A95" s="75" t="s">
        <v>1060</v>
      </c>
      <c r="B95" s="98">
        <v>3</v>
      </c>
      <c r="C95" s="99">
        <v>1</v>
      </c>
      <c r="D95" s="76">
        <v>0.61</v>
      </c>
      <c r="E95" s="77">
        <v>0.61</v>
      </c>
    </row>
    <row r="96" spans="1:5" x14ac:dyDescent="0.25">
      <c r="A96" s="75" t="s">
        <v>1061</v>
      </c>
      <c r="B96" s="98">
        <v>1</v>
      </c>
      <c r="C96" s="99">
        <v>1</v>
      </c>
      <c r="D96" s="76">
        <v>0.61</v>
      </c>
      <c r="E96" s="77">
        <v>0.61</v>
      </c>
    </row>
    <row r="97" spans="1:5" x14ac:dyDescent="0.25">
      <c r="A97" s="75" t="s">
        <v>1062</v>
      </c>
      <c r="B97" s="98">
        <v>1</v>
      </c>
      <c r="C97" s="99">
        <v>6</v>
      </c>
      <c r="D97" s="76">
        <v>0.61</v>
      </c>
      <c r="E97" s="77">
        <v>0.61</v>
      </c>
    </row>
    <row r="98" spans="1:5" x14ac:dyDescent="0.25">
      <c r="A98" s="75" t="s">
        <v>1063</v>
      </c>
      <c r="B98" s="98">
        <v>2</v>
      </c>
      <c r="C98" s="99">
        <v>1</v>
      </c>
      <c r="D98" s="76">
        <v>0.61</v>
      </c>
      <c r="E98" s="77">
        <v>0.61</v>
      </c>
    </row>
    <row r="99" spans="1:5" x14ac:dyDescent="0.25">
      <c r="A99" s="75" t="s">
        <v>1064</v>
      </c>
      <c r="B99" s="98">
        <v>1</v>
      </c>
      <c r="C99" s="99">
        <v>2</v>
      </c>
      <c r="D99" s="76">
        <v>0.61</v>
      </c>
      <c r="E99" s="77">
        <v>0.61</v>
      </c>
    </row>
    <row r="100" spans="1:5" x14ac:dyDescent="0.25">
      <c r="A100" s="75" t="s">
        <v>1065</v>
      </c>
      <c r="B100" s="98">
        <v>1</v>
      </c>
      <c r="C100" s="99">
        <v>59</v>
      </c>
      <c r="D100" s="76">
        <v>0.6</v>
      </c>
      <c r="E100" s="77">
        <v>0.6</v>
      </c>
    </row>
    <row r="101" spans="1:5" x14ac:dyDescent="0.25">
      <c r="A101" s="75" t="s">
        <v>1066</v>
      </c>
      <c r="B101" s="98">
        <v>1</v>
      </c>
      <c r="C101" s="99">
        <v>12</v>
      </c>
      <c r="D101" s="76">
        <v>0.6</v>
      </c>
      <c r="E101" s="77">
        <v>0.6</v>
      </c>
    </row>
    <row r="102" spans="1:5" x14ac:dyDescent="0.25">
      <c r="A102" s="75" t="s">
        <v>1067</v>
      </c>
      <c r="B102" s="98">
        <v>2</v>
      </c>
      <c r="C102" s="99">
        <v>1</v>
      </c>
      <c r="D102" s="76">
        <v>0.6</v>
      </c>
      <c r="E102" s="77">
        <v>0.6</v>
      </c>
    </row>
    <row r="103" spans="1:5" x14ac:dyDescent="0.25">
      <c r="A103" s="75" t="s">
        <v>1068</v>
      </c>
      <c r="B103" s="98">
        <v>2</v>
      </c>
      <c r="C103" s="99">
        <v>1</v>
      </c>
      <c r="D103" s="76">
        <v>0.61</v>
      </c>
      <c r="E103" s="77">
        <v>0.6</v>
      </c>
    </row>
    <row r="104" spans="1:5" x14ac:dyDescent="0.25">
      <c r="A104" s="75" t="s">
        <v>1069</v>
      </c>
      <c r="B104" s="98">
        <v>1</v>
      </c>
      <c r="C104" s="99">
        <v>2</v>
      </c>
      <c r="D104" s="76">
        <v>0.59</v>
      </c>
      <c r="E104" s="77">
        <v>0.59</v>
      </c>
    </row>
    <row r="105" spans="1:5" x14ac:dyDescent="0.25">
      <c r="A105" s="75" t="s">
        <v>1070</v>
      </c>
      <c r="B105" s="98">
        <v>1</v>
      </c>
      <c r="C105" s="99">
        <v>3</v>
      </c>
      <c r="D105" s="76">
        <v>0.59</v>
      </c>
      <c r="E105" s="77">
        <v>0.59</v>
      </c>
    </row>
    <row r="106" spans="1:5" x14ac:dyDescent="0.25">
      <c r="A106" s="75" t="s">
        <v>1071</v>
      </c>
      <c r="B106" s="98">
        <v>1</v>
      </c>
      <c r="C106" s="99">
        <v>34</v>
      </c>
      <c r="D106" s="76">
        <v>0.59</v>
      </c>
      <c r="E106" s="77">
        <v>0.59</v>
      </c>
    </row>
    <row r="107" spans="1:5" x14ac:dyDescent="0.25">
      <c r="A107" s="75" t="s">
        <v>1072</v>
      </c>
      <c r="B107" s="98">
        <v>1</v>
      </c>
      <c r="C107" s="99">
        <v>12</v>
      </c>
      <c r="D107" s="76">
        <v>0.59</v>
      </c>
      <c r="E107" s="77">
        <v>0.59</v>
      </c>
    </row>
    <row r="108" spans="1:5" x14ac:dyDescent="0.25">
      <c r="A108" s="75" t="s">
        <v>1073</v>
      </c>
      <c r="B108" s="98">
        <v>1</v>
      </c>
      <c r="C108" s="99">
        <v>46</v>
      </c>
      <c r="D108" s="76">
        <v>0.6</v>
      </c>
      <c r="E108" s="77">
        <v>0.59</v>
      </c>
    </row>
    <row r="109" spans="1:5" x14ac:dyDescent="0.25">
      <c r="A109" s="75" t="s">
        <v>1074</v>
      </c>
      <c r="B109" s="98">
        <v>2</v>
      </c>
      <c r="C109" s="99">
        <v>1</v>
      </c>
      <c r="D109" s="76">
        <v>0.59</v>
      </c>
      <c r="E109" s="77">
        <v>0.59</v>
      </c>
    </row>
    <row r="110" spans="1:5" x14ac:dyDescent="0.25">
      <c r="A110" s="75" t="s">
        <v>1075</v>
      </c>
      <c r="B110" s="98">
        <v>1</v>
      </c>
      <c r="C110" s="99">
        <v>2</v>
      </c>
      <c r="D110" s="76">
        <v>0.59</v>
      </c>
      <c r="E110" s="77">
        <v>0.59</v>
      </c>
    </row>
    <row r="111" spans="1:5" x14ac:dyDescent="0.25">
      <c r="A111" s="75" t="s">
        <v>1076</v>
      </c>
      <c r="B111" s="98">
        <v>1</v>
      </c>
      <c r="C111" s="99">
        <v>19</v>
      </c>
      <c r="D111" s="76">
        <v>0.57999999999999996</v>
      </c>
      <c r="E111" s="77">
        <v>0.57999999999999996</v>
      </c>
    </row>
    <row r="112" spans="1:5" x14ac:dyDescent="0.25">
      <c r="A112" s="75" t="s">
        <v>1077</v>
      </c>
      <c r="B112" s="98">
        <v>5</v>
      </c>
      <c r="C112" s="99">
        <v>1</v>
      </c>
      <c r="D112" s="76">
        <v>0.57999999999999996</v>
      </c>
      <c r="E112" s="77">
        <v>0.57999999999999996</v>
      </c>
    </row>
    <row r="113" spans="1:5" x14ac:dyDescent="0.25">
      <c r="A113" s="75" t="s">
        <v>1078</v>
      </c>
      <c r="B113" s="98">
        <v>1</v>
      </c>
      <c r="C113" s="99">
        <v>1</v>
      </c>
      <c r="D113" s="76">
        <v>0.57000000000000006</v>
      </c>
      <c r="E113" s="77">
        <v>0.57000000000000006</v>
      </c>
    </row>
    <row r="114" spans="1:5" x14ac:dyDescent="0.25">
      <c r="A114" s="75" t="s">
        <v>1079</v>
      </c>
      <c r="B114" s="98">
        <v>1</v>
      </c>
      <c r="C114" s="99">
        <v>5</v>
      </c>
      <c r="D114" s="76">
        <v>0.57000000000000006</v>
      </c>
      <c r="E114" s="77">
        <v>0.57000000000000006</v>
      </c>
    </row>
    <row r="115" spans="1:5" x14ac:dyDescent="0.25">
      <c r="A115" s="75" t="s">
        <v>1080</v>
      </c>
      <c r="B115" s="98">
        <v>1</v>
      </c>
      <c r="C115" s="99">
        <v>16</v>
      </c>
      <c r="D115" s="76">
        <v>0.57000000000000006</v>
      </c>
      <c r="E115" s="77">
        <v>0.57000000000000006</v>
      </c>
    </row>
    <row r="116" spans="1:5" x14ac:dyDescent="0.25">
      <c r="A116" s="75" t="s">
        <v>1081</v>
      </c>
      <c r="B116" s="98">
        <v>1</v>
      </c>
      <c r="C116" s="99">
        <v>1</v>
      </c>
      <c r="D116" s="76">
        <v>0.57000000000000006</v>
      </c>
      <c r="E116" s="77">
        <v>0.57000000000000006</v>
      </c>
    </row>
    <row r="117" spans="1:5" x14ac:dyDescent="0.25">
      <c r="A117" s="75" t="s">
        <v>1082</v>
      </c>
      <c r="B117" s="98">
        <v>6</v>
      </c>
      <c r="C117" s="99">
        <v>1</v>
      </c>
      <c r="D117" s="76">
        <v>0.57000000000000006</v>
      </c>
      <c r="E117" s="77">
        <v>0.57000000000000006</v>
      </c>
    </row>
    <row r="118" spans="1:5" x14ac:dyDescent="0.25">
      <c r="A118" s="75" t="s">
        <v>1083</v>
      </c>
      <c r="B118" s="98">
        <v>1</v>
      </c>
      <c r="C118" s="99">
        <v>1</v>
      </c>
      <c r="D118" s="76">
        <v>0.57999999999999996</v>
      </c>
      <c r="E118" s="77">
        <v>0.57000000000000006</v>
      </c>
    </row>
    <row r="119" spans="1:5" x14ac:dyDescent="0.25">
      <c r="A119" s="75" t="s">
        <v>1084</v>
      </c>
      <c r="B119" s="98">
        <v>1</v>
      </c>
      <c r="C119" s="99">
        <v>1</v>
      </c>
      <c r="D119" s="76">
        <v>0.57000000000000006</v>
      </c>
      <c r="E119" s="77">
        <v>0.57000000000000006</v>
      </c>
    </row>
    <row r="120" spans="1:5" x14ac:dyDescent="0.25">
      <c r="A120" s="75" t="s">
        <v>1085</v>
      </c>
      <c r="B120" s="98">
        <v>1</v>
      </c>
      <c r="C120" s="99">
        <v>1</v>
      </c>
      <c r="D120" s="76">
        <v>0.56000000000000005</v>
      </c>
      <c r="E120" s="77">
        <v>0.56000000000000005</v>
      </c>
    </row>
    <row r="121" spans="1:5" x14ac:dyDescent="0.25">
      <c r="A121" s="75" t="s">
        <v>1086</v>
      </c>
      <c r="B121" s="98">
        <v>1</v>
      </c>
      <c r="C121" s="99">
        <v>2</v>
      </c>
      <c r="D121" s="76">
        <v>0.56000000000000005</v>
      </c>
      <c r="E121" s="77">
        <v>0.56000000000000005</v>
      </c>
    </row>
    <row r="122" spans="1:5" x14ac:dyDescent="0.25">
      <c r="A122" s="75" t="s">
        <v>1087</v>
      </c>
      <c r="B122" s="98">
        <v>1</v>
      </c>
      <c r="C122" s="99">
        <v>19</v>
      </c>
      <c r="D122" s="76">
        <v>0.56000000000000005</v>
      </c>
      <c r="E122" s="77">
        <v>0.56000000000000005</v>
      </c>
    </row>
    <row r="123" spans="1:5" x14ac:dyDescent="0.25">
      <c r="A123" s="75" t="s">
        <v>1088</v>
      </c>
      <c r="B123" s="98">
        <v>1</v>
      </c>
      <c r="C123" s="99">
        <v>9</v>
      </c>
      <c r="D123" s="76">
        <v>0.56000000000000005</v>
      </c>
      <c r="E123" s="77">
        <v>0.56000000000000005</v>
      </c>
    </row>
    <row r="124" spans="1:5" x14ac:dyDescent="0.25">
      <c r="A124" s="75" t="s">
        <v>1089</v>
      </c>
      <c r="B124" s="98">
        <v>1</v>
      </c>
      <c r="C124" s="99">
        <v>18</v>
      </c>
      <c r="D124" s="76">
        <v>0.56000000000000005</v>
      </c>
      <c r="E124" s="77">
        <v>0.56000000000000005</v>
      </c>
    </row>
    <row r="125" spans="1:5" x14ac:dyDescent="0.25">
      <c r="A125" s="75" t="s">
        <v>1090</v>
      </c>
      <c r="B125" s="98">
        <v>1</v>
      </c>
      <c r="C125" s="99">
        <v>1</v>
      </c>
      <c r="D125" s="76">
        <v>0.56000000000000005</v>
      </c>
      <c r="E125" s="77">
        <v>0.56000000000000005</v>
      </c>
    </row>
    <row r="126" spans="1:5" x14ac:dyDescent="0.25">
      <c r="A126" s="75" t="s">
        <v>1091</v>
      </c>
      <c r="B126" s="98">
        <v>1</v>
      </c>
      <c r="C126" s="99">
        <v>3</v>
      </c>
      <c r="D126" s="76">
        <v>0.55000000000000004</v>
      </c>
      <c r="E126" s="77">
        <v>0.55000000000000004</v>
      </c>
    </row>
    <row r="127" spans="1:5" x14ac:dyDescent="0.25">
      <c r="A127" s="75" t="s">
        <v>1092</v>
      </c>
      <c r="B127" s="98">
        <v>1</v>
      </c>
      <c r="C127" s="99">
        <v>2</v>
      </c>
      <c r="D127" s="76">
        <v>0.55000000000000004</v>
      </c>
      <c r="E127" s="77">
        <v>0.55000000000000004</v>
      </c>
    </row>
    <row r="128" spans="1:5" x14ac:dyDescent="0.25">
      <c r="A128" s="75" t="s">
        <v>1093</v>
      </c>
      <c r="B128" s="98">
        <v>1</v>
      </c>
      <c r="C128" s="99">
        <v>1</v>
      </c>
      <c r="D128" s="76">
        <v>0.55000000000000004</v>
      </c>
      <c r="E128" s="77">
        <v>0.55000000000000004</v>
      </c>
    </row>
    <row r="129" spans="1:5" x14ac:dyDescent="0.25">
      <c r="A129" s="75" t="s">
        <v>1094</v>
      </c>
      <c r="B129" s="98">
        <v>1</v>
      </c>
      <c r="C129" s="99">
        <v>72</v>
      </c>
      <c r="D129" s="76">
        <v>0.55000000000000004</v>
      </c>
      <c r="E129" s="77">
        <v>0.55000000000000004</v>
      </c>
    </row>
    <row r="130" spans="1:5" x14ac:dyDescent="0.25">
      <c r="A130" s="75" t="s">
        <v>1095</v>
      </c>
      <c r="B130" s="98">
        <v>1</v>
      </c>
      <c r="C130" s="99">
        <v>4</v>
      </c>
      <c r="D130" s="76">
        <v>0.55000000000000004</v>
      </c>
      <c r="E130" s="77">
        <v>0.55000000000000004</v>
      </c>
    </row>
    <row r="131" spans="1:5" x14ac:dyDescent="0.25">
      <c r="A131" s="75" t="s">
        <v>1096</v>
      </c>
      <c r="B131" s="98">
        <v>1</v>
      </c>
      <c r="C131" s="99">
        <v>2</v>
      </c>
      <c r="D131" s="76">
        <v>0.55000000000000004</v>
      </c>
      <c r="E131" s="77">
        <v>0.55000000000000004</v>
      </c>
    </row>
    <row r="132" spans="1:5" x14ac:dyDescent="0.25">
      <c r="A132" s="75" t="s">
        <v>1097</v>
      </c>
      <c r="B132" s="98">
        <v>1</v>
      </c>
      <c r="C132" s="99">
        <v>20</v>
      </c>
      <c r="D132" s="76">
        <v>0.55000000000000004</v>
      </c>
      <c r="E132" s="77">
        <v>0.55000000000000004</v>
      </c>
    </row>
    <row r="133" spans="1:5" x14ac:dyDescent="0.25">
      <c r="A133" s="75" t="s">
        <v>1098</v>
      </c>
      <c r="B133" s="98">
        <v>1</v>
      </c>
      <c r="C133" s="99">
        <v>14</v>
      </c>
      <c r="D133" s="76">
        <v>0.55000000000000004</v>
      </c>
      <c r="E133" s="77">
        <v>0.55000000000000004</v>
      </c>
    </row>
    <row r="134" spans="1:5" x14ac:dyDescent="0.25">
      <c r="A134" s="75" t="s">
        <v>1099</v>
      </c>
      <c r="B134" s="98">
        <v>1</v>
      </c>
      <c r="C134" s="99">
        <v>1</v>
      </c>
      <c r="D134" s="76">
        <v>0.54</v>
      </c>
      <c r="E134" s="77">
        <v>0.54</v>
      </c>
    </row>
    <row r="135" spans="1:5" x14ac:dyDescent="0.25">
      <c r="A135" s="75" t="s">
        <v>1100</v>
      </c>
      <c r="B135" s="98">
        <v>1</v>
      </c>
      <c r="C135" s="99">
        <v>1</v>
      </c>
      <c r="D135" s="76">
        <v>0.54</v>
      </c>
      <c r="E135" s="77">
        <v>0.54</v>
      </c>
    </row>
    <row r="136" spans="1:5" x14ac:dyDescent="0.25">
      <c r="A136" s="75" t="s">
        <v>1101</v>
      </c>
      <c r="B136" s="98">
        <v>1</v>
      </c>
      <c r="C136" s="99">
        <v>15</v>
      </c>
      <c r="D136" s="76">
        <v>0.54</v>
      </c>
      <c r="E136" s="77">
        <v>0.54</v>
      </c>
    </row>
    <row r="137" spans="1:5" x14ac:dyDescent="0.25">
      <c r="A137" s="75" t="s">
        <v>1102</v>
      </c>
      <c r="B137" s="98">
        <v>1</v>
      </c>
      <c r="C137" s="99">
        <v>4</v>
      </c>
      <c r="D137" s="76">
        <v>0.54</v>
      </c>
      <c r="E137" s="77">
        <v>0.54</v>
      </c>
    </row>
    <row r="138" spans="1:5" x14ac:dyDescent="0.25">
      <c r="A138" s="75" t="s">
        <v>1103</v>
      </c>
      <c r="B138" s="98">
        <v>1</v>
      </c>
      <c r="C138" s="99">
        <v>2</v>
      </c>
      <c r="D138" s="76">
        <v>0.54</v>
      </c>
      <c r="E138" s="77">
        <v>0.54</v>
      </c>
    </row>
    <row r="139" spans="1:5" x14ac:dyDescent="0.25">
      <c r="A139" s="75" t="s">
        <v>1104</v>
      </c>
      <c r="B139" s="98">
        <v>3</v>
      </c>
      <c r="C139" s="99">
        <v>1</v>
      </c>
      <c r="D139" s="76">
        <v>0.53</v>
      </c>
      <c r="E139" s="77">
        <v>0.53</v>
      </c>
    </row>
    <row r="140" spans="1:5" x14ac:dyDescent="0.25">
      <c r="A140" s="75" t="s">
        <v>1105</v>
      </c>
      <c r="B140" s="98">
        <v>1</v>
      </c>
      <c r="C140" s="99">
        <v>1</v>
      </c>
      <c r="D140" s="76">
        <v>0.53</v>
      </c>
      <c r="E140" s="77">
        <v>0.53</v>
      </c>
    </row>
    <row r="141" spans="1:5" x14ac:dyDescent="0.25">
      <c r="A141" s="75" t="s">
        <v>1106</v>
      </c>
      <c r="B141" s="98">
        <v>1</v>
      </c>
      <c r="C141" s="99">
        <v>17</v>
      </c>
      <c r="D141" s="76">
        <v>0.53</v>
      </c>
      <c r="E141" s="77">
        <v>0.53</v>
      </c>
    </row>
    <row r="142" spans="1:5" x14ac:dyDescent="0.25">
      <c r="A142" s="75" t="s">
        <v>1107</v>
      </c>
      <c r="B142" s="98">
        <v>1</v>
      </c>
      <c r="C142" s="99">
        <v>10</v>
      </c>
      <c r="D142" s="76">
        <v>0.53</v>
      </c>
      <c r="E142" s="77">
        <v>0.53</v>
      </c>
    </row>
    <row r="143" spans="1:5" x14ac:dyDescent="0.25">
      <c r="A143" s="75" t="s">
        <v>1108</v>
      </c>
      <c r="B143" s="98">
        <v>1</v>
      </c>
      <c r="C143" s="99">
        <v>36</v>
      </c>
      <c r="D143" s="76">
        <v>0.53</v>
      </c>
      <c r="E143" s="77">
        <v>0.53</v>
      </c>
    </row>
    <row r="144" spans="1:5" x14ac:dyDescent="0.25">
      <c r="A144" s="75" t="s">
        <v>1109</v>
      </c>
      <c r="B144" s="98">
        <v>1</v>
      </c>
      <c r="C144" s="99">
        <v>4</v>
      </c>
      <c r="D144" s="76">
        <v>0.53</v>
      </c>
      <c r="E144" s="77">
        <v>0.53</v>
      </c>
    </row>
    <row r="145" spans="1:5" x14ac:dyDescent="0.25">
      <c r="A145" s="75" t="s">
        <v>1110</v>
      </c>
      <c r="B145" s="98">
        <v>2</v>
      </c>
      <c r="C145" s="99">
        <v>1</v>
      </c>
      <c r="D145" s="76">
        <v>0.52</v>
      </c>
      <c r="E145" s="77">
        <v>0.52</v>
      </c>
    </row>
    <row r="146" spans="1:5" x14ac:dyDescent="0.25">
      <c r="A146" s="75" t="s">
        <v>1111</v>
      </c>
      <c r="B146" s="98">
        <v>1</v>
      </c>
      <c r="C146" s="99">
        <v>9</v>
      </c>
      <c r="D146" s="76">
        <v>0.52</v>
      </c>
      <c r="E146" s="77">
        <v>0.52</v>
      </c>
    </row>
    <row r="147" spans="1:5" x14ac:dyDescent="0.25">
      <c r="A147" s="75" t="s">
        <v>1112</v>
      </c>
      <c r="B147" s="98">
        <v>1</v>
      </c>
      <c r="C147" s="99">
        <v>4</v>
      </c>
      <c r="D147" s="76">
        <v>0.52</v>
      </c>
      <c r="E147" s="77">
        <v>0.52</v>
      </c>
    </row>
    <row r="148" spans="1:5" x14ac:dyDescent="0.25">
      <c r="A148" s="75" t="s">
        <v>1113</v>
      </c>
      <c r="B148" s="98">
        <v>1</v>
      </c>
      <c r="C148" s="99">
        <v>2</v>
      </c>
      <c r="D148" s="76">
        <v>0.51</v>
      </c>
      <c r="E148" s="77">
        <v>0.51</v>
      </c>
    </row>
    <row r="149" spans="1:5" x14ac:dyDescent="0.25">
      <c r="A149" s="75" t="s">
        <v>1114</v>
      </c>
      <c r="B149" s="98">
        <v>2</v>
      </c>
      <c r="C149" s="99">
        <v>1</v>
      </c>
      <c r="D149" s="76">
        <v>0.51</v>
      </c>
      <c r="E149" s="77">
        <v>0.51</v>
      </c>
    </row>
    <row r="150" spans="1:5" x14ac:dyDescent="0.25">
      <c r="A150" s="75" t="s">
        <v>1115</v>
      </c>
      <c r="B150" s="98">
        <v>1</v>
      </c>
      <c r="C150" s="99">
        <v>6</v>
      </c>
      <c r="D150" s="76">
        <v>0.5</v>
      </c>
      <c r="E150" s="77">
        <v>0.5</v>
      </c>
    </row>
    <row r="151" spans="1:5" x14ac:dyDescent="0.25">
      <c r="A151" s="75" t="s">
        <v>1116</v>
      </c>
      <c r="B151" s="98">
        <v>1</v>
      </c>
      <c r="C151" s="99">
        <v>2</v>
      </c>
      <c r="D151" s="76">
        <v>0.5</v>
      </c>
      <c r="E151" s="77">
        <v>0.5</v>
      </c>
    </row>
    <row r="152" spans="1:5" x14ac:dyDescent="0.25">
      <c r="A152" s="75" t="s">
        <v>1117</v>
      </c>
      <c r="B152" s="98">
        <v>1</v>
      </c>
      <c r="C152" s="99">
        <v>55</v>
      </c>
      <c r="D152" s="76">
        <v>0.5</v>
      </c>
      <c r="E152" s="77">
        <v>0.5</v>
      </c>
    </row>
    <row r="153" spans="1:5" x14ac:dyDescent="0.25">
      <c r="A153" s="75" t="s">
        <v>1118</v>
      </c>
      <c r="B153" s="98">
        <v>1</v>
      </c>
      <c r="C153" s="99">
        <v>10</v>
      </c>
      <c r="D153" s="76">
        <v>0.5</v>
      </c>
      <c r="E153" s="77">
        <v>0.5</v>
      </c>
    </row>
    <row r="154" spans="1:5" x14ac:dyDescent="0.25">
      <c r="A154" s="75" t="s">
        <v>1119</v>
      </c>
      <c r="B154" s="98">
        <v>1</v>
      </c>
      <c r="C154" s="99">
        <v>14</v>
      </c>
      <c r="D154" s="76">
        <v>0.5</v>
      </c>
      <c r="E154" s="77">
        <v>0.5</v>
      </c>
    </row>
    <row r="155" spans="1:5" x14ac:dyDescent="0.25">
      <c r="A155" s="75" t="s">
        <v>1120</v>
      </c>
      <c r="B155" s="98">
        <v>2</v>
      </c>
      <c r="C155" s="99">
        <v>1</v>
      </c>
      <c r="D155" s="76">
        <v>0.49</v>
      </c>
      <c r="E155" s="77">
        <v>0.49</v>
      </c>
    </row>
    <row r="156" spans="1:5" x14ac:dyDescent="0.25">
      <c r="A156" s="75" t="s">
        <v>1121</v>
      </c>
      <c r="B156" s="98">
        <v>2</v>
      </c>
      <c r="C156" s="99">
        <v>1</v>
      </c>
      <c r="D156" s="76">
        <v>0.49</v>
      </c>
      <c r="E156" s="77">
        <v>0.49</v>
      </c>
    </row>
    <row r="157" spans="1:5" x14ac:dyDescent="0.25">
      <c r="A157" s="75" t="s">
        <v>1122</v>
      </c>
      <c r="B157" s="98">
        <v>1</v>
      </c>
      <c r="C157" s="99">
        <v>6</v>
      </c>
      <c r="D157" s="76">
        <v>0.49</v>
      </c>
      <c r="E157" s="77">
        <v>0.49</v>
      </c>
    </row>
    <row r="158" spans="1:5" x14ac:dyDescent="0.25">
      <c r="A158" s="75" t="s">
        <v>1123</v>
      </c>
      <c r="B158" s="98">
        <v>1</v>
      </c>
      <c r="C158" s="99">
        <v>39</v>
      </c>
      <c r="D158" s="76">
        <v>0.49</v>
      </c>
      <c r="E158" s="77">
        <v>0.49</v>
      </c>
    </row>
    <row r="159" spans="1:5" x14ac:dyDescent="0.25">
      <c r="A159" s="75" t="s">
        <v>1124</v>
      </c>
      <c r="B159" s="98">
        <v>1</v>
      </c>
      <c r="C159" s="99">
        <v>2</v>
      </c>
      <c r="D159" s="76">
        <v>0.49</v>
      </c>
      <c r="E159" s="77">
        <v>0.49</v>
      </c>
    </row>
    <row r="160" spans="1:5" x14ac:dyDescent="0.25">
      <c r="A160" s="75" t="s">
        <v>1125</v>
      </c>
      <c r="B160" s="98">
        <v>1</v>
      </c>
      <c r="C160" s="99">
        <v>7</v>
      </c>
      <c r="D160" s="76">
        <v>0.49</v>
      </c>
      <c r="E160" s="77">
        <v>0.49</v>
      </c>
    </row>
    <row r="161" spans="1:5" x14ac:dyDescent="0.25">
      <c r="A161" s="75" t="s">
        <v>1126</v>
      </c>
      <c r="B161" s="98">
        <v>1</v>
      </c>
      <c r="C161" s="99">
        <v>4</v>
      </c>
      <c r="D161" s="76">
        <v>0.49</v>
      </c>
      <c r="E161" s="77">
        <v>0.49</v>
      </c>
    </row>
    <row r="162" spans="1:5" x14ac:dyDescent="0.25">
      <c r="A162" s="75" t="s">
        <v>1127</v>
      </c>
      <c r="B162" s="98">
        <v>1</v>
      </c>
      <c r="C162" s="99">
        <v>6</v>
      </c>
      <c r="D162" s="76">
        <v>0.49</v>
      </c>
      <c r="E162" s="77">
        <v>0.49</v>
      </c>
    </row>
    <row r="163" spans="1:5" x14ac:dyDescent="0.25">
      <c r="A163" s="75" t="s">
        <v>1128</v>
      </c>
      <c r="B163" s="98">
        <v>1</v>
      </c>
      <c r="C163" s="99">
        <v>2</v>
      </c>
      <c r="D163" s="76">
        <v>0.48</v>
      </c>
      <c r="E163" s="77">
        <v>0.48</v>
      </c>
    </row>
    <row r="164" spans="1:5" x14ac:dyDescent="0.25">
      <c r="A164" s="75" t="s">
        <v>1129</v>
      </c>
      <c r="B164" s="98">
        <v>3</v>
      </c>
      <c r="C164" s="99">
        <v>1</v>
      </c>
      <c r="D164" s="76">
        <v>0.48</v>
      </c>
      <c r="E164" s="77">
        <v>0.48</v>
      </c>
    </row>
    <row r="165" spans="1:5" x14ac:dyDescent="0.25">
      <c r="A165" s="75" t="s">
        <v>1130</v>
      </c>
      <c r="B165" s="98">
        <v>2</v>
      </c>
      <c r="C165" s="99">
        <v>1</v>
      </c>
      <c r="D165" s="76">
        <v>0.48</v>
      </c>
      <c r="E165" s="77">
        <v>0.48</v>
      </c>
    </row>
    <row r="166" spans="1:5" x14ac:dyDescent="0.25">
      <c r="A166" s="75" t="s">
        <v>1131</v>
      </c>
      <c r="B166" s="98">
        <v>1</v>
      </c>
      <c r="C166" s="99">
        <v>3</v>
      </c>
      <c r="D166" s="76">
        <v>0.48</v>
      </c>
      <c r="E166" s="77">
        <v>0.48</v>
      </c>
    </row>
    <row r="167" spans="1:5" x14ac:dyDescent="0.25">
      <c r="A167" s="75" t="s">
        <v>1132</v>
      </c>
      <c r="B167" s="98">
        <v>1</v>
      </c>
      <c r="C167" s="99">
        <v>13</v>
      </c>
      <c r="D167" s="76">
        <v>0.48</v>
      </c>
      <c r="E167" s="77">
        <v>0.48</v>
      </c>
    </row>
    <row r="168" spans="1:5" x14ac:dyDescent="0.25">
      <c r="A168" s="75" t="s">
        <v>1133</v>
      </c>
      <c r="B168" s="98">
        <v>1</v>
      </c>
      <c r="C168" s="99">
        <v>3</v>
      </c>
      <c r="D168" s="76">
        <v>0.48</v>
      </c>
      <c r="E168" s="77">
        <v>0.48</v>
      </c>
    </row>
    <row r="169" spans="1:5" x14ac:dyDescent="0.25">
      <c r="A169" s="75" t="s">
        <v>1134</v>
      </c>
      <c r="B169" s="98">
        <v>1</v>
      </c>
      <c r="C169" s="99">
        <v>4</v>
      </c>
      <c r="D169" s="76">
        <v>0.48</v>
      </c>
      <c r="E169" s="77">
        <v>0.48</v>
      </c>
    </row>
    <row r="170" spans="1:5" x14ac:dyDescent="0.25">
      <c r="A170" s="75" t="s">
        <v>1135</v>
      </c>
      <c r="B170" s="98">
        <v>1</v>
      </c>
      <c r="C170" s="99">
        <v>1</v>
      </c>
      <c r="D170" s="76">
        <v>0.47000000000000003</v>
      </c>
      <c r="E170" s="77">
        <v>0.47000000000000003</v>
      </c>
    </row>
    <row r="171" spans="1:5" x14ac:dyDescent="0.25">
      <c r="A171" s="75" t="s">
        <v>1136</v>
      </c>
      <c r="B171" s="98">
        <v>2</v>
      </c>
      <c r="C171" s="99">
        <v>1</v>
      </c>
      <c r="D171" s="76">
        <v>0.47000000000000003</v>
      </c>
      <c r="E171" s="77">
        <v>0.47000000000000003</v>
      </c>
    </row>
    <row r="172" spans="1:5" x14ac:dyDescent="0.25">
      <c r="A172" s="75" t="s">
        <v>1137</v>
      </c>
      <c r="B172" s="98">
        <v>1</v>
      </c>
      <c r="C172" s="99">
        <v>4</v>
      </c>
      <c r="D172" s="76">
        <v>0.47000000000000003</v>
      </c>
      <c r="E172" s="77">
        <v>0.47000000000000003</v>
      </c>
    </row>
    <row r="173" spans="1:5" x14ac:dyDescent="0.25">
      <c r="A173" s="75" t="s">
        <v>1138</v>
      </c>
      <c r="B173" s="98">
        <v>1</v>
      </c>
      <c r="C173" s="99">
        <v>4</v>
      </c>
      <c r="D173" s="76">
        <v>0.47000000000000003</v>
      </c>
      <c r="E173" s="77">
        <v>0.47000000000000003</v>
      </c>
    </row>
    <row r="174" spans="1:5" x14ac:dyDescent="0.25">
      <c r="A174" s="75" t="s">
        <v>1139</v>
      </c>
      <c r="B174" s="98">
        <v>1</v>
      </c>
      <c r="C174" s="99">
        <v>19</v>
      </c>
      <c r="D174" s="76">
        <v>0.47000000000000003</v>
      </c>
      <c r="E174" s="77">
        <v>0.47000000000000003</v>
      </c>
    </row>
    <row r="175" spans="1:5" x14ac:dyDescent="0.25">
      <c r="A175" s="75" t="s">
        <v>1140</v>
      </c>
      <c r="B175" s="98">
        <v>1</v>
      </c>
      <c r="C175" s="99">
        <v>18</v>
      </c>
      <c r="D175" s="76">
        <v>0.47000000000000003</v>
      </c>
      <c r="E175" s="77">
        <v>0.47000000000000003</v>
      </c>
    </row>
    <row r="176" spans="1:5" x14ac:dyDescent="0.25">
      <c r="A176" s="75" t="s">
        <v>1141</v>
      </c>
      <c r="B176" s="98">
        <v>1</v>
      </c>
      <c r="C176" s="99">
        <v>7</v>
      </c>
      <c r="D176" s="76">
        <v>0.47000000000000003</v>
      </c>
      <c r="E176" s="77">
        <v>0.47000000000000003</v>
      </c>
    </row>
    <row r="177" spans="1:5" x14ac:dyDescent="0.25">
      <c r="A177" s="75" t="s">
        <v>1142</v>
      </c>
      <c r="B177" s="98">
        <v>1</v>
      </c>
      <c r="C177" s="99">
        <v>36</v>
      </c>
      <c r="D177" s="76">
        <v>0.47000000000000003</v>
      </c>
      <c r="E177" s="77">
        <v>0.47000000000000003</v>
      </c>
    </row>
    <row r="178" spans="1:5" x14ac:dyDescent="0.25">
      <c r="A178" s="75" t="s">
        <v>1143</v>
      </c>
      <c r="B178" s="98">
        <v>1</v>
      </c>
      <c r="C178" s="99">
        <v>4</v>
      </c>
      <c r="D178" s="76">
        <v>0.47000000000000003</v>
      </c>
      <c r="E178" s="77">
        <v>0.47000000000000003</v>
      </c>
    </row>
    <row r="179" spans="1:5" x14ac:dyDescent="0.25">
      <c r="A179" s="75" t="s">
        <v>1144</v>
      </c>
      <c r="B179" s="98">
        <v>2</v>
      </c>
      <c r="C179" s="99">
        <v>1</v>
      </c>
      <c r="D179" s="76">
        <v>0.46</v>
      </c>
      <c r="E179" s="77">
        <v>0.46</v>
      </c>
    </row>
    <row r="180" spans="1:5" x14ac:dyDescent="0.25">
      <c r="A180" s="75" t="s">
        <v>1145</v>
      </c>
      <c r="B180" s="98">
        <v>1</v>
      </c>
      <c r="C180" s="99">
        <v>2</v>
      </c>
      <c r="D180" s="76">
        <v>0.45</v>
      </c>
      <c r="E180" s="77">
        <v>0.46</v>
      </c>
    </row>
    <row r="181" spans="1:5" x14ac:dyDescent="0.25">
      <c r="A181" s="75" t="s">
        <v>1146</v>
      </c>
      <c r="B181" s="98">
        <v>2</v>
      </c>
      <c r="C181" s="99">
        <v>1</v>
      </c>
      <c r="D181" s="76">
        <v>0.46</v>
      </c>
      <c r="E181" s="77">
        <v>0.46</v>
      </c>
    </row>
    <row r="182" spans="1:5" x14ac:dyDescent="0.25">
      <c r="A182" s="75" t="s">
        <v>1147</v>
      </c>
      <c r="B182" s="98">
        <v>1</v>
      </c>
      <c r="C182" s="99">
        <v>7</v>
      </c>
      <c r="D182" s="76">
        <v>0.46</v>
      </c>
      <c r="E182" s="77">
        <v>0.46</v>
      </c>
    </row>
    <row r="183" spans="1:5" x14ac:dyDescent="0.25">
      <c r="A183" s="75" t="s">
        <v>1148</v>
      </c>
      <c r="B183" s="98">
        <v>1</v>
      </c>
      <c r="C183" s="99">
        <v>3</v>
      </c>
      <c r="D183" s="76">
        <v>0.46</v>
      </c>
      <c r="E183" s="77">
        <v>0.46</v>
      </c>
    </row>
    <row r="184" spans="1:5" x14ac:dyDescent="0.25">
      <c r="A184" s="75" t="s">
        <v>1149</v>
      </c>
      <c r="B184" s="98">
        <v>1</v>
      </c>
      <c r="C184" s="99">
        <v>6</v>
      </c>
      <c r="D184" s="76">
        <v>0.46</v>
      </c>
      <c r="E184" s="77">
        <v>0.46</v>
      </c>
    </row>
    <row r="185" spans="1:5" x14ac:dyDescent="0.25">
      <c r="A185" s="75" t="s">
        <v>1150</v>
      </c>
      <c r="B185" s="98">
        <v>1</v>
      </c>
      <c r="C185" s="99">
        <v>6</v>
      </c>
      <c r="D185" s="76">
        <v>0.46</v>
      </c>
      <c r="E185" s="77">
        <v>0.46</v>
      </c>
    </row>
    <row r="186" spans="1:5" x14ac:dyDescent="0.25">
      <c r="A186" s="75" t="s">
        <v>1151</v>
      </c>
      <c r="B186" s="98">
        <v>1</v>
      </c>
      <c r="C186" s="99">
        <v>5</v>
      </c>
      <c r="D186" s="76">
        <v>0.46</v>
      </c>
      <c r="E186" s="77">
        <v>0.46</v>
      </c>
    </row>
    <row r="187" spans="1:5" x14ac:dyDescent="0.25">
      <c r="A187" s="75" t="s">
        <v>1152</v>
      </c>
      <c r="B187" s="98">
        <v>1</v>
      </c>
      <c r="C187" s="99">
        <v>3</v>
      </c>
      <c r="D187" s="76">
        <v>0.46</v>
      </c>
      <c r="E187" s="77">
        <v>0.46</v>
      </c>
    </row>
    <row r="188" spans="1:5" x14ac:dyDescent="0.25">
      <c r="A188" s="75" t="s">
        <v>1153</v>
      </c>
      <c r="B188" s="98">
        <v>4</v>
      </c>
      <c r="C188" s="99">
        <v>1</v>
      </c>
      <c r="D188" s="76">
        <v>0.46</v>
      </c>
      <c r="E188" s="77">
        <v>0.46</v>
      </c>
    </row>
    <row r="189" spans="1:5" x14ac:dyDescent="0.25">
      <c r="A189" s="75" t="s">
        <v>1154</v>
      </c>
      <c r="B189" s="98">
        <v>1</v>
      </c>
      <c r="C189" s="99">
        <v>4</v>
      </c>
      <c r="D189" s="76">
        <v>0.45</v>
      </c>
      <c r="E189" s="77">
        <v>0.45</v>
      </c>
    </row>
    <row r="190" spans="1:5" x14ac:dyDescent="0.25">
      <c r="A190" s="75" t="s">
        <v>1155</v>
      </c>
      <c r="B190" s="98">
        <v>1</v>
      </c>
      <c r="C190" s="99">
        <v>9</v>
      </c>
      <c r="D190" s="76">
        <v>0.45</v>
      </c>
      <c r="E190" s="77">
        <v>0.45</v>
      </c>
    </row>
    <row r="191" spans="1:5" x14ac:dyDescent="0.25">
      <c r="A191" s="75" t="s">
        <v>1156</v>
      </c>
      <c r="B191" s="98">
        <v>1</v>
      </c>
      <c r="C191" s="99">
        <v>27</v>
      </c>
      <c r="D191" s="76">
        <v>0.45</v>
      </c>
      <c r="E191" s="77">
        <v>0.45</v>
      </c>
    </row>
    <row r="192" spans="1:5" x14ac:dyDescent="0.25">
      <c r="A192" s="75" t="s">
        <v>1157</v>
      </c>
      <c r="B192" s="98">
        <v>1</v>
      </c>
      <c r="C192" s="99">
        <v>8</v>
      </c>
      <c r="D192" s="76">
        <v>0.45</v>
      </c>
      <c r="E192" s="77">
        <v>0.45</v>
      </c>
    </row>
    <row r="193" spans="1:5" x14ac:dyDescent="0.25">
      <c r="A193" s="75" t="s">
        <v>1158</v>
      </c>
      <c r="B193" s="98">
        <v>4</v>
      </c>
      <c r="C193" s="99">
        <v>1</v>
      </c>
      <c r="D193" s="76">
        <v>0.45</v>
      </c>
      <c r="E193" s="77">
        <v>0.45</v>
      </c>
    </row>
    <row r="194" spans="1:5" x14ac:dyDescent="0.25">
      <c r="A194" s="75" t="s">
        <v>1159</v>
      </c>
      <c r="B194" s="98">
        <v>1</v>
      </c>
      <c r="C194" s="99">
        <v>1</v>
      </c>
      <c r="D194" s="76">
        <v>0.45</v>
      </c>
      <c r="E194" s="77">
        <v>0.45</v>
      </c>
    </row>
    <row r="195" spans="1:5" x14ac:dyDescent="0.25">
      <c r="A195" s="75" t="s">
        <v>1160</v>
      </c>
      <c r="B195" s="98">
        <v>1</v>
      </c>
      <c r="C195" s="99">
        <v>5</v>
      </c>
      <c r="D195" s="76">
        <v>0.44</v>
      </c>
      <c r="E195" s="77">
        <v>0.44</v>
      </c>
    </row>
    <row r="196" spans="1:5" x14ac:dyDescent="0.25">
      <c r="A196" s="75" t="s">
        <v>1161</v>
      </c>
      <c r="B196" s="98">
        <v>1</v>
      </c>
      <c r="C196" s="99">
        <v>5</v>
      </c>
      <c r="D196" s="76">
        <v>0.44</v>
      </c>
      <c r="E196" s="77">
        <v>0.44</v>
      </c>
    </row>
    <row r="197" spans="1:5" x14ac:dyDescent="0.25">
      <c r="A197" s="75" t="s">
        <v>1162</v>
      </c>
      <c r="B197" s="98">
        <v>1</v>
      </c>
      <c r="C197" s="99">
        <v>4</v>
      </c>
      <c r="D197" s="76">
        <v>0.43</v>
      </c>
      <c r="E197" s="77">
        <v>0.43</v>
      </c>
    </row>
    <row r="198" spans="1:5" x14ac:dyDescent="0.25">
      <c r="A198" s="75" t="s">
        <v>1163</v>
      </c>
      <c r="B198" s="98">
        <v>1</v>
      </c>
      <c r="C198" s="99">
        <v>4</v>
      </c>
      <c r="D198" s="76">
        <v>0.43</v>
      </c>
      <c r="E198" s="77">
        <v>0.43</v>
      </c>
    </row>
    <row r="199" spans="1:5" x14ac:dyDescent="0.25">
      <c r="A199" s="75" t="s">
        <v>1164</v>
      </c>
      <c r="B199" s="98">
        <v>1</v>
      </c>
      <c r="C199" s="99">
        <v>2</v>
      </c>
      <c r="D199" s="76">
        <v>0.43</v>
      </c>
      <c r="E199" s="77">
        <v>0.43</v>
      </c>
    </row>
    <row r="200" spans="1:5" x14ac:dyDescent="0.25">
      <c r="A200" s="75" t="s">
        <v>1165</v>
      </c>
      <c r="B200" s="98">
        <v>1</v>
      </c>
      <c r="C200" s="99">
        <v>35</v>
      </c>
      <c r="D200" s="76">
        <v>0.43</v>
      </c>
      <c r="E200" s="77">
        <v>0.43</v>
      </c>
    </row>
    <row r="201" spans="1:5" x14ac:dyDescent="0.25">
      <c r="A201" s="75" t="s">
        <v>1166</v>
      </c>
      <c r="B201" s="98">
        <v>1</v>
      </c>
      <c r="C201" s="99">
        <v>3</v>
      </c>
      <c r="D201" s="76">
        <v>0.42</v>
      </c>
      <c r="E201" s="77">
        <v>0.42</v>
      </c>
    </row>
    <row r="202" spans="1:5" x14ac:dyDescent="0.25">
      <c r="A202" s="75" t="s">
        <v>1167</v>
      </c>
      <c r="B202" s="98">
        <v>6</v>
      </c>
      <c r="C202" s="99">
        <v>1</v>
      </c>
      <c r="D202" s="76">
        <v>0.42</v>
      </c>
      <c r="E202" s="77">
        <v>0.42</v>
      </c>
    </row>
    <row r="203" spans="1:5" x14ac:dyDescent="0.25">
      <c r="A203" s="75" t="s">
        <v>1168</v>
      </c>
      <c r="B203" s="98">
        <v>1</v>
      </c>
      <c r="C203" s="99">
        <v>2</v>
      </c>
      <c r="D203" s="76">
        <v>0.42</v>
      </c>
      <c r="E203" s="77">
        <v>0.42</v>
      </c>
    </row>
    <row r="204" spans="1:5" x14ac:dyDescent="0.25">
      <c r="A204" s="75" t="s">
        <v>1169</v>
      </c>
      <c r="B204" s="98">
        <v>1</v>
      </c>
      <c r="C204" s="99">
        <v>7</v>
      </c>
      <c r="D204" s="76">
        <v>0.42</v>
      </c>
      <c r="E204" s="77">
        <v>0.42</v>
      </c>
    </row>
    <row r="205" spans="1:5" x14ac:dyDescent="0.25">
      <c r="A205" s="75" t="s">
        <v>1170</v>
      </c>
      <c r="B205" s="98">
        <v>1</v>
      </c>
      <c r="C205" s="99">
        <v>4</v>
      </c>
      <c r="D205" s="76">
        <v>0.42</v>
      </c>
      <c r="E205" s="77">
        <v>0.42</v>
      </c>
    </row>
    <row r="206" spans="1:5" x14ac:dyDescent="0.25">
      <c r="A206" s="75" t="s">
        <v>1171</v>
      </c>
      <c r="B206" s="98">
        <v>8</v>
      </c>
      <c r="C206" s="99">
        <v>1</v>
      </c>
      <c r="D206" s="76">
        <v>0.42</v>
      </c>
      <c r="E206" s="77">
        <v>0.42</v>
      </c>
    </row>
    <row r="207" spans="1:5" x14ac:dyDescent="0.25">
      <c r="A207" s="75" t="s">
        <v>1172</v>
      </c>
      <c r="B207" s="98">
        <v>1</v>
      </c>
      <c r="C207" s="99">
        <v>1</v>
      </c>
      <c r="D207" s="76">
        <v>0.41000000000000003</v>
      </c>
      <c r="E207" s="77">
        <v>0.41000000000000003</v>
      </c>
    </row>
    <row r="208" spans="1:5" x14ac:dyDescent="0.25">
      <c r="A208" s="75" t="s">
        <v>1173</v>
      </c>
      <c r="B208" s="98">
        <v>4</v>
      </c>
      <c r="C208" s="99">
        <v>1</v>
      </c>
      <c r="D208" s="76">
        <v>0.41000000000000003</v>
      </c>
      <c r="E208" s="77">
        <v>0.41000000000000003</v>
      </c>
    </row>
    <row r="209" spans="1:5" x14ac:dyDescent="0.25">
      <c r="A209" s="75" t="s">
        <v>1174</v>
      </c>
      <c r="B209" s="98">
        <v>1</v>
      </c>
      <c r="C209" s="99">
        <v>9</v>
      </c>
      <c r="D209" s="76">
        <v>0.41000000000000003</v>
      </c>
      <c r="E209" s="77">
        <v>0.41000000000000003</v>
      </c>
    </row>
    <row r="210" spans="1:5" x14ac:dyDescent="0.25">
      <c r="A210" s="75" t="s">
        <v>1175</v>
      </c>
      <c r="B210" s="98">
        <v>1</v>
      </c>
      <c r="C210" s="99">
        <v>11</v>
      </c>
      <c r="D210" s="76">
        <v>0.41000000000000003</v>
      </c>
      <c r="E210" s="77">
        <v>0.41000000000000003</v>
      </c>
    </row>
    <row r="211" spans="1:5" x14ac:dyDescent="0.25">
      <c r="A211" s="75" t="s">
        <v>1176</v>
      </c>
      <c r="B211" s="98">
        <v>3</v>
      </c>
      <c r="C211" s="99">
        <v>1</v>
      </c>
      <c r="D211" s="76">
        <v>0.4</v>
      </c>
      <c r="E211" s="77">
        <v>0.4</v>
      </c>
    </row>
    <row r="212" spans="1:5" x14ac:dyDescent="0.25">
      <c r="A212" s="75" t="s">
        <v>1177</v>
      </c>
      <c r="B212" s="98">
        <v>1</v>
      </c>
      <c r="C212" s="99">
        <v>2</v>
      </c>
      <c r="D212" s="76">
        <v>0.39</v>
      </c>
      <c r="E212" s="77">
        <v>0.39</v>
      </c>
    </row>
    <row r="213" spans="1:5" x14ac:dyDescent="0.25">
      <c r="A213" s="75" t="s">
        <v>1178</v>
      </c>
      <c r="B213" s="98">
        <v>1</v>
      </c>
      <c r="C213" s="99">
        <v>2</v>
      </c>
      <c r="D213" s="76">
        <v>0.39</v>
      </c>
      <c r="E213" s="77">
        <v>0.39</v>
      </c>
    </row>
    <row r="214" spans="1:5" x14ac:dyDescent="0.25">
      <c r="A214" s="75" t="s">
        <v>1179</v>
      </c>
      <c r="B214" s="98">
        <v>1</v>
      </c>
      <c r="C214" s="99">
        <v>8</v>
      </c>
      <c r="D214" s="76">
        <v>0.39</v>
      </c>
      <c r="E214" s="77">
        <v>0.39</v>
      </c>
    </row>
    <row r="215" spans="1:5" x14ac:dyDescent="0.25">
      <c r="A215" s="75" t="s">
        <v>1180</v>
      </c>
      <c r="B215" s="98">
        <v>2</v>
      </c>
      <c r="C215" s="99">
        <v>1</v>
      </c>
      <c r="D215" s="76">
        <v>0.38</v>
      </c>
      <c r="E215" s="77">
        <v>0.38</v>
      </c>
    </row>
    <row r="216" spans="1:5" x14ac:dyDescent="0.25">
      <c r="A216" s="75" t="s">
        <v>1181</v>
      </c>
      <c r="B216" s="98">
        <v>7</v>
      </c>
      <c r="C216" s="99">
        <v>1</v>
      </c>
      <c r="D216" s="76">
        <v>0.38</v>
      </c>
      <c r="E216" s="77">
        <v>0.38</v>
      </c>
    </row>
    <row r="217" spans="1:5" x14ac:dyDescent="0.25">
      <c r="A217" s="75" t="s">
        <v>1182</v>
      </c>
      <c r="B217" s="98">
        <v>4</v>
      </c>
      <c r="C217" s="99">
        <v>1</v>
      </c>
      <c r="D217" s="76">
        <v>0.37</v>
      </c>
      <c r="E217" s="77">
        <v>0.38</v>
      </c>
    </row>
    <row r="218" spans="1:5" x14ac:dyDescent="0.25">
      <c r="A218" s="75" t="s">
        <v>1183</v>
      </c>
      <c r="B218" s="98">
        <v>1</v>
      </c>
      <c r="C218" s="99">
        <v>1</v>
      </c>
      <c r="D218" s="76">
        <v>0.37</v>
      </c>
      <c r="E218" s="77">
        <v>0.37</v>
      </c>
    </row>
    <row r="219" spans="1:5" x14ac:dyDescent="0.25">
      <c r="A219" s="75" t="s">
        <v>1184</v>
      </c>
      <c r="B219" s="98">
        <v>7</v>
      </c>
      <c r="C219" s="99">
        <v>1</v>
      </c>
      <c r="D219" s="76">
        <v>0.37</v>
      </c>
      <c r="E219" s="77">
        <v>0.37</v>
      </c>
    </row>
    <row r="220" spans="1:5" x14ac:dyDescent="0.25">
      <c r="A220" s="75" t="s">
        <v>1185</v>
      </c>
      <c r="B220" s="98">
        <v>1</v>
      </c>
      <c r="C220" s="99">
        <v>7</v>
      </c>
      <c r="D220" s="76">
        <v>0.35000000000000003</v>
      </c>
      <c r="E220" s="77">
        <v>0.35000000000000003</v>
      </c>
    </row>
    <row r="221" spans="1:5" x14ac:dyDescent="0.25">
      <c r="A221" s="75" t="s">
        <v>1186</v>
      </c>
      <c r="B221" s="98">
        <v>1</v>
      </c>
      <c r="C221" s="99">
        <v>4</v>
      </c>
      <c r="D221" s="76">
        <v>0.34</v>
      </c>
      <c r="E221" s="77">
        <v>0.34</v>
      </c>
    </row>
    <row r="222" spans="1:5" x14ac:dyDescent="0.25">
      <c r="A222" s="75" t="s">
        <v>1187</v>
      </c>
      <c r="B222" s="98">
        <v>2</v>
      </c>
      <c r="C222" s="99">
        <v>1</v>
      </c>
      <c r="D222" s="76">
        <v>0.34</v>
      </c>
      <c r="E222" s="77">
        <v>0.34</v>
      </c>
    </row>
    <row r="223" spans="1:5" x14ac:dyDescent="0.25">
      <c r="A223" s="75" t="s">
        <v>1188</v>
      </c>
      <c r="B223" s="98">
        <v>1</v>
      </c>
      <c r="C223" s="99">
        <v>3</v>
      </c>
      <c r="D223" s="76">
        <v>0.32</v>
      </c>
      <c r="E223" s="77">
        <v>0.32</v>
      </c>
    </row>
    <row r="224" spans="1:5" x14ac:dyDescent="0.25">
      <c r="A224" s="75" t="s">
        <v>1189</v>
      </c>
      <c r="B224" s="98">
        <v>1</v>
      </c>
      <c r="C224" s="99">
        <v>6</v>
      </c>
      <c r="D224" s="76">
        <v>0.32</v>
      </c>
      <c r="E224" s="77">
        <v>0.32</v>
      </c>
    </row>
    <row r="225" spans="1:5" x14ac:dyDescent="0.25">
      <c r="A225" s="75" t="s">
        <v>1190</v>
      </c>
      <c r="B225" s="98">
        <v>1</v>
      </c>
      <c r="C225" s="99">
        <v>4</v>
      </c>
      <c r="D225" s="76">
        <v>0.31</v>
      </c>
      <c r="E225" s="77">
        <v>0.31</v>
      </c>
    </row>
    <row r="226" spans="1:5" x14ac:dyDescent="0.25">
      <c r="A226" s="75" t="s">
        <v>1191</v>
      </c>
      <c r="B226" s="98">
        <v>1</v>
      </c>
      <c r="C226" s="99">
        <v>1</v>
      </c>
      <c r="D226" s="76">
        <v>0.3</v>
      </c>
      <c r="E226" s="77">
        <v>0.3</v>
      </c>
    </row>
    <row r="227" spans="1:5" x14ac:dyDescent="0.25">
      <c r="A227" s="75" t="s">
        <v>1192</v>
      </c>
      <c r="B227" s="98">
        <v>1</v>
      </c>
      <c r="C227" s="99">
        <v>7</v>
      </c>
      <c r="D227" s="76">
        <v>0.3</v>
      </c>
      <c r="E227" s="77">
        <v>0.3</v>
      </c>
    </row>
    <row r="228" spans="1:5" x14ac:dyDescent="0.25">
      <c r="A228" s="75" t="s">
        <v>1193</v>
      </c>
      <c r="B228" s="98">
        <v>1</v>
      </c>
      <c r="C228" s="99">
        <v>7</v>
      </c>
      <c r="D228" s="76">
        <v>0.3</v>
      </c>
      <c r="E228" s="77">
        <v>0.3</v>
      </c>
    </row>
    <row r="229" spans="1:5" x14ac:dyDescent="0.25">
      <c r="A229" s="75" t="s">
        <v>1194</v>
      </c>
      <c r="B229" s="98">
        <v>1</v>
      </c>
      <c r="C229" s="99">
        <v>1</v>
      </c>
      <c r="D229" s="76">
        <v>0.28999999999999998</v>
      </c>
      <c r="E229" s="77">
        <v>0.28999999999999998</v>
      </c>
    </row>
    <row r="230" spans="1:5" x14ac:dyDescent="0.25">
      <c r="A230" s="75" t="s">
        <v>1195</v>
      </c>
      <c r="B230" s="98">
        <v>1</v>
      </c>
      <c r="C230" s="99">
        <v>1</v>
      </c>
      <c r="D230" s="76">
        <v>0.28999999999999998</v>
      </c>
      <c r="E230" s="77">
        <v>0.28999999999999998</v>
      </c>
    </row>
    <row r="231" spans="1:5" x14ac:dyDescent="0.25">
      <c r="A231" s="75" t="s">
        <v>1196</v>
      </c>
      <c r="B231" s="98">
        <v>1</v>
      </c>
      <c r="C231" s="99">
        <v>3</v>
      </c>
      <c r="D231" s="76">
        <v>0.28999999999999998</v>
      </c>
      <c r="E231" s="77">
        <v>0.28999999999999998</v>
      </c>
    </row>
    <row r="232" spans="1:5" x14ac:dyDescent="0.25">
      <c r="A232" s="75" t="s">
        <v>1197</v>
      </c>
      <c r="B232" s="98">
        <v>5</v>
      </c>
      <c r="C232" s="99">
        <v>1</v>
      </c>
      <c r="D232" s="76">
        <v>0.28999999999999998</v>
      </c>
      <c r="E232" s="77">
        <v>0.28999999999999998</v>
      </c>
    </row>
    <row r="233" spans="1:5" x14ac:dyDescent="0.25">
      <c r="A233" s="75" t="s">
        <v>1198</v>
      </c>
      <c r="B233" s="98">
        <v>1</v>
      </c>
      <c r="C233" s="99">
        <v>2</v>
      </c>
      <c r="D233" s="76">
        <v>0.28000000000000003</v>
      </c>
      <c r="E233" s="77">
        <v>0.28000000000000003</v>
      </c>
    </row>
    <row r="234" spans="1:5" x14ac:dyDescent="0.25">
      <c r="A234" s="75" t="s">
        <v>1199</v>
      </c>
      <c r="B234" s="98">
        <v>1</v>
      </c>
      <c r="C234" s="99">
        <v>7</v>
      </c>
      <c r="D234" s="76">
        <v>0.28000000000000003</v>
      </c>
      <c r="E234" s="77">
        <v>0.28000000000000003</v>
      </c>
    </row>
    <row r="235" spans="1:5" x14ac:dyDescent="0.25">
      <c r="A235" s="75" t="s">
        <v>1200</v>
      </c>
      <c r="B235" s="98">
        <v>1</v>
      </c>
      <c r="C235" s="99">
        <v>3</v>
      </c>
      <c r="D235" s="76">
        <v>0.28000000000000003</v>
      </c>
      <c r="E235" s="77">
        <v>0.28000000000000003</v>
      </c>
    </row>
    <row r="236" spans="1:5" x14ac:dyDescent="0.25">
      <c r="A236" s="75" t="s">
        <v>1201</v>
      </c>
      <c r="B236" s="98">
        <v>1</v>
      </c>
      <c r="C236" s="99">
        <v>12</v>
      </c>
      <c r="D236" s="76">
        <v>0.28000000000000003</v>
      </c>
      <c r="E236" s="77">
        <v>0.28000000000000003</v>
      </c>
    </row>
    <row r="237" spans="1:5" x14ac:dyDescent="0.25">
      <c r="A237" s="75" t="s">
        <v>1202</v>
      </c>
      <c r="B237" s="98">
        <v>5</v>
      </c>
      <c r="C237" s="99">
        <v>1</v>
      </c>
      <c r="D237" s="76">
        <v>0.28000000000000003</v>
      </c>
      <c r="E237" s="77">
        <v>0.28000000000000003</v>
      </c>
    </row>
    <row r="238" spans="1:5" x14ac:dyDescent="0.25">
      <c r="A238" s="75" t="s">
        <v>1203</v>
      </c>
      <c r="B238" s="98">
        <v>3</v>
      </c>
      <c r="C238" s="99">
        <v>1</v>
      </c>
      <c r="D238" s="76">
        <v>0.27</v>
      </c>
      <c r="E238" s="77">
        <v>0.27</v>
      </c>
    </row>
    <row r="239" spans="1:5" x14ac:dyDescent="0.25">
      <c r="A239" s="75" t="s">
        <v>1204</v>
      </c>
      <c r="B239" s="98">
        <v>1</v>
      </c>
      <c r="C239" s="99">
        <v>2</v>
      </c>
      <c r="D239" s="76">
        <v>0.27</v>
      </c>
      <c r="E239" s="77">
        <v>0.27</v>
      </c>
    </row>
    <row r="240" spans="1:5" x14ac:dyDescent="0.25">
      <c r="A240" s="75" t="s">
        <v>1205</v>
      </c>
      <c r="B240" s="98">
        <v>2</v>
      </c>
      <c r="C240" s="99">
        <v>1</v>
      </c>
      <c r="D240" s="76">
        <v>0.26</v>
      </c>
      <c r="E240" s="77">
        <v>0.26</v>
      </c>
    </row>
    <row r="241" spans="1:5" x14ac:dyDescent="0.25">
      <c r="A241" s="75" t="s">
        <v>1206</v>
      </c>
      <c r="B241" s="98">
        <v>2</v>
      </c>
      <c r="C241" s="99">
        <v>1</v>
      </c>
      <c r="D241" s="76">
        <v>0.26</v>
      </c>
      <c r="E241" s="77">
        <v>0.26</v>
      </c>
    </row>
    <row r="242" spans="1:5" x14ac:dyDescent="0.25">
      <c r="A242" s="75" t="s">
        <v>1207</v>
      </c>
      <c r="B242" s="98">
        <v>1</v>
      </c>
      <c r="C242" s="99">
        <v>2</v>
      </c>
      <c r="D242" s="76">
        <v>0.26</v>
      </c>
      <c r="E242" s="77">
        <v>0.26</v>
      </c>
    </row>
    <row r="243" spans="1:5" x14ac:dyDescent="0.25">
      <c r="A243" s="75" t="s">
        <v>1208</v>
      </c>
      <c r="B243" s="98">
        <v>2</v>
      </c>
      <c r="C243" s="99">
        <v>1</v>
      </c>
      <c r="D243" s="76">
        <v>0.26</v>
      </c>
      <c r="E243" s="77">
        <v>0.26</v>
      </c>
    </row>
    <row r="244" spans="1:5" x14ac:dyDescent="0.25">
      <c r="A244" s="75" t="s">
        <v>1209</v>
      </c>
      <c r="B244" s="98">
        <v>10</v>
      </c>
      <c r="C244" s="99">
        <v>1</v>
      </c>
      <c r="D244" s="76">
        <v>0.25</v>
      </c>
      <c r="E244" s="77">
        <v>0.25</v>
      </c>
    </row>
    <row r="245" spans="1:5" x14ac:dyDescent="0.25">
      <c r="A245" s="75" t="s">
        <v>1210</v>
      </c>
      <c r="B245" s="98">
        <v>1</v>
      </c>
      <c r="C245" s="99">
        <v>1</v>
      </c>
      <c r="D245" s="76">
        <v>0.24</v>
      </c>
      <c r="E245" s="77">
        <v>0.24</v>
      </c>
    </row>
    <row r="246" spans="1:5" x14ac:dyDescent="0.25">
      <c r="A246" s="75" t="s">
        <v>1211</v>
      </c>
      <c r="B246" s="98">
        <v>1</v>
      </c>
      <c r="C246" s="99">
        <v>13</v>
      </c>
      <c r="D246" s="76">
        <v>0.24</v>
      </c>
      <c r="E246" s="77">
        <v>0.24</v>
      </c>
    </row>
    <row r="247" spans="1:5" x14ac:dyDescent="0.25">
      <c r="A247" s="75" t="s">
        <v>1212</v>
      </c>
      <c r="B247" s="98">
        <v>1</v>
      </c>
      <c r="C247" s="99">
        <v>3</v>
      </c>
      <c r="D247" s="76">
        <v>0.24</v>
      </c>
      <c r="E247" s="77">
        <v>0.24</v>
      </c>
    </row>
    <row r="248" spans="1:5" x14ac:dyDescent="0.25">
      <c r="A248" s="75" t="s">
        <v>1213</v>
      </c>
      <c r="B248" s="98">
        <v>10</v>
      </c>
      <c r="C248" s="99">
        <v>1</v>
      </c>
      <c r="D248" s="76">
        <v>0.24</v>
      </c>
      <c r="E248" s="77">
        <v>0.24</v>
      </c>
    </row>
    <row r="249" spans="1:5" x14ac:dyDescent="0.25">
      <c r="A249" s="75" t="s">
        <v>1214</v>
      </c>
      <c r="B249" s="98">
        <v>1</v>
      </c>
      <c r="C249" s="99">
        <v>1</v>
      </c>
      <c r="D249" s="76">
        <v>0.23</v>
      </c>
      <c r="E249" s="77">
        <v>0.23</v>
      </c>
    </row>
    <row r="250" spans="1:5" x14ac:dyDescent="0.25">
      <c r="A250" s="75" t="s">
        <v>1215</v>
      </c>
      <c r="B250" s="98">
        <v>1</v>
      </c>
      <c r="C250" s="99">
        <v>4</v>
      </c>
      <c r="D250" s="76">
        <v>0.23</v>
      </c>
      <c r="E250" s="77">
        <v>0.23</v>
      </c>
    </row>
    <row r="251" spans="1:5" x14ac:dyDescent="0.25">
      <c r="A251" s="75" t="s">
        <v>1216</v>
      </c>
      <c r="B251" s="98">
        <v>1</v>
      </c>
      <c r="C251" s="99">
        <v>2</v>
      </c>
      <c r="D251" s="76">
        <v>0.23</v>
      </c>
      <c r="E251" s="77">
        <v>0.23</v>
      </c>
    </row>
    <row r="252" spans="1:5" x14ac:dyDescent="0.25">
      <c r="A252" s="75" t="s">
        <v>1217</v>
      </c>
      <c r="B252" s="98">
        <v>1</v>
      </c>
      <c r="C252" s="99">
        <v>1</v>
      </c>
      <c r="D252" s="76">
        <v>0.23</v>
      </c>
      <c r="E252" s="77">
        <v>0.23</v>
      </c>
    </row>
    <row r="253" spans="1:5" x14ac:dyDescent="0.25">
      <c r="A253" s="75" t="s">
        <v>1218</v>
      </c>
      <c r="B253" s="98">
        <v>1</v>
      </c>
      <c r="C253" s="99">
        <v>3</v>
      </c>
      <c r="D253" s="76">
        <v>0.23</v>
      </c>
      <c r="E253" s="77">
        <v>0.23</v>
      </c>
    </row>
    <row r="254" spans="1:5" x14ac:dyDescent="0.25">
      <c r="A254" s="75" t="s">
        <v>1219</v>
      </c>
      <c r="B254" s="98">
        <v>1</v>
      </c>
      <c r="C254" s="99">
        <v>1</v>
      </c>
      <c r="D254" s="76">
        <v>0.22</v>
      </c>
      <c r="E254" s="77">
        <v>0.22</v>
      </c>
    </row>
    <row r="255" spans="1:5" x14ac:dyDescent="0.25">
      <c r="A255" s="75" t="s">
        <v>1220</v>
      </c>
      <c r="B255" s="98">
        <v>3</v>
      </c>
      <c r="C255" s="99">
        <v>1</v>
      </c>
      <c r="D255" s="76">
        <v>0.21</v>
      </c>
      <c r="E255" s="77">
        <v>0.21</v>
      </c>
    </row>
    <row r="256" spans="1:5" x14ac:dyDescent="0.25">
      <c r="A256" s="75" t="s">
        <v>1221</v>
      </c>
      <c r="B256" s="98">
        <v>1</v>
      </c>
      <c r="C256" s="99">
        <v>1</v>
      </c>
      <c r="D256" s="76">
        <v>0.2</v>
      </c>
      <c r="E256" s="77">
        <v>0.2</v>
      </c>
    </row>
    <row r="257" spans="1:5" x14ac:dyDescent="0.25">
      <c r="A257" s="75" t="s">
        <v>1222</v>
      </c>
      <c r="B257" s="98">
        <v>2</v>
      </c>
      <c r="C257" s="99">
        <v>1</v>
      </c>
      <c r="D257" s="76">
        <v>0.2</v>
      </c>
      <c r="E257" s="77">
        <v>0.2</v>
      </c>
    </row>
    <row r="258" spans="1:5" x14ac:dyDescent="0.25">
      <c r="A258" s="75" t="s">
        <v>1223</v>
      </c>
      <c r="B258" s="98">
        <v>2</v>
      </c>
      <c r="C258" s="99">
        <v>1</v>
      </c>
      <c r="D258" s="76">
        <v>0.19</v>
      </c>
      <c r="E258" s="77">
        <v>0.19</v>
      </c>
    </row>
    <row r="259" spans="1:5" x14ac:dyDescent="0.25">
      <c r="A259" s="75" t="s">
        <v>1224</v>
      </c>
      <c r="B259" s="98">
        <v>1</v>
      </c>
      <c r="C259" s="99">
        <v>2</v>
      </c>
      <c r="D259" s="76">
        <v>0.19</v>
      </c>
      <c r="E259" s="77">
        <v>0.19</v>
      </c>
    </row>
    <row r="260" spans="1:5" x14ac:dyDescent="0.25">
      <c r="A260" s="75" t="s">
        <v>1225</v>
      </c>
      <c r="B260" s="98">
        <v>1</v>
      </c>
      <c r="C260" s="99">
        <v>3</v>
      </c>
      <c r="D260" s="76">
        <v>0.16</v>
      </c>
      <c r="E260" s="77">
        <v>0.16</v>
      </c>
    </row>
    <row r="261" spans="1:5" x14ac:dyDescent="0.25">
      <c r="A261" s="75"/>
      <c r="B261" s="98"/>
      <c r="C261" s="99"/>
      <c r="D261" s="76"/>
      <c r="E261" s="77"/>
    </row>
    <row r="262" spans="1:5" x14ac:dyDescent="0.25">
      <c r="A262" s="75"/>
      <c r="B262" s="98"/>
      <c r="C262" s="99"/>
      <c r="D262" s="76"/>
      <c r="E262" s="77"/>
    </row>
    <row r="263" spans="1:5" x14ac:dyDescent="0.25">
      <c r="A263" s="75"/>
      <c r="B263" s="98"/>
      <c r="C263" s="99"/>
      <c r="D263" s="76"/>
      <c r="E263" s="77"/>
    </row>
    <row r="264" spans="1:5" x14ac:dyDescent="0.25">
      <c r="A264" s="75"/>
      <c r="B264" s="98"/>
      <c r="C264" s="99"/>
      <c r="D264" s="76"/>
      <c r="E264" s="77"/>
    </row>
    <row r="265" spans="1:5" x14ac:dyDescent="0.25">
      <c r="A265" s="75"/>
      <c r="B265" s="98"/>
      <c r="C265" s="99"/>
      <c r="D265" s="76"/>
      <c r="E265" s="77"/>
    </row>
    <row r="266" spans="1:5" x14ac:dyDescent="0.25">
      <c r="A266" s="75"/>
      <c r="B266" s="98"/>
      <c r="C266" s="99"/>
      <c r="D266" s="76"/>
      <c r="E266" s="77"/>
    </row>
    <row r="267" spans="1:5" x14ac:dyDescent="0.25">
      <c r="A267" s="75"/>
      <c r="B267" s="98"/>
      <c r="C267" s="99"/>
      <c r="D267" s="76"/>
      <c r="E267" s="77"/>
    </row>
    <row r="268" spans="1:5" x14ac:dyDescent="0.25">
      <c r="A268" s="75"/>
      <c r="B268" s="98"/>
      <c r="C268" s="99"/>
      <c r="D268" s="76"/>
      <c r="E268" s="77"/>
    </row>
    <row r="269" spans="1:5" x14ac:dyDescent="0.25">
      <c r="A269" s="75"/>
      <c r="B269" s="98"/>
      <c r="C269" s="99"/>
      <c r="D269" s="76"/>
      <c r="E269" s="77"/>
    </row>
    <row r="270" spans="1:5" x14ac:dyDescent="0.25">
      <c r="A270" s="75"/>
      <c r="B270" s="98"/>
      <c r="C270" s="99"/>
      <c r="D270" s="76"/>
      <c r="E270" s="77"/>
    </row>
    <row r="271" spans="1:5" x14ac:dyDescent="0.25">
      <c r="A271" s="75"/>
      <c r="B271" s="98"/>
      <c r="C271" s="99"/>
      <c r="D271" s="76"/>
      <c r="E271" s="77"/>
    </row>
    <row r="272" spans="1:5" x14ac:dyDescent="0.25">
      <c r="A272" s="75"/>
      <c r="B272" s="98"/>
      <c r="C272" s="99"/>
      <c r="D272" s="76"/>
      <c r="E272" s="77"/>
    </row>
    <row r="273" spans="1:5" x14ac:dyDescent="0.25">
      <c r="A273" s="75"/>
      <c r="B273" s="98"/>
      <c r="C273" s="99"/>
      <c r="D273" s="76"/>
      <c r="E273" s="77"/>
    </row>
    <row r="274" spans="1:5" x14ac:dyDescent="0.25">
      <c r="A274" s="75"/>
      <c r="B274" s="98"/>
      <c r="C274" s="99"/>
      <c r="D274" s="76"/>
      <c r="E274" s="77"/>
    </row>
    <row r="275" spans="1:5" x14ac:dyDescent="0.25">
      <c r="A275" s="75"/>
      <c r="B275" s="98"/>
      <c r="C275" s="99"/>
      <c r="D275" s="76"/>
      <c r="E275" s="77"/>
    </row>
    <row r="276" spans="1:5" x14ac:dyDescent="0.25">
      <c r="A276" s="75"/>
      <c r="B276" s="98"/>
      <c r="C276" s="99"/>
      <c r="D276" s="76"/>
      <c r="E276" s="77"/>
    </row>
    <row r="277" spans="1:5" x14ac:dyDescent="0.25">
      <c r="A277" s="75"/>
      <c r="B277" s="98"/>
      <c r="C277" s="99"/>
      <c r="D277" s="76"/>
      <c r="E277" s="77"/>
    </row>
    <row r="278" spans="1:5" x14ac:dyDescent="0.25">
      <c r="A278" s="75"/>
      <c r="B278" s="98"/>
      <c r="C278" s="99"/>
      <c r="D278" s="76"/>
      <c r="E278" s="77"/>
    </row>
    <row r="279" spans="1:5" x14ac:dyDescent="0.25">
      <c r="A279" s="75"/>
      <c r="B279" s="98"/>
      <c r="C279" s="99"/>
      <c r="D279" s="76"/>
      <c r="E279" s="77"/>
    </row>
    <row r="280" spans="1:5" x14ac:dyDescent="0.25">
      <c r="A280" s="75"/>
      <c r="B280" s="98"/>
      <c r="C280" s="99"/>
      <c r="D280" s="76"/>
      <c r="E280" s="77"/>
    </row>
    <row r="281" spans="1:5" x14ac:dyDescent="0.25">
      <c r="A281" s="75"/>
      <c r="B281" s="98"/>
      <c r="C281" s="99"/>
      <c r="D281" s="76"/>
      <c r="E281" s="77"/>
    </row>
    <row r="282" spans="1:5" x14ac:dyDescent="0.25">
      <c r="A282" s="75"/>
      <c r="B282" s="98"/>
      <c r="C282" s="99"/>
      <c r="D282" s="76"/>
      <c r="E282" s="77"/>
    </row>
    <row r="283" spans="1:5" x14ac:dyDescent="0.25">
      <c r="A283" s="75"/>
      <c r="B283" s="98"/>
      <c r="C283" s="99"/>
      <c r="D283" s="76"/>
      <c r="E283" s="77"/>
    </row>
    <row r="284" spans="1:5" x14ac:dyDescent="0.25">
      <c r="A284" s="75"/>
      <c r="B284" s="98"/>
      <c r="C284" s="99"/>
      <c r="D284" s="76"/>
      <c r="E284" s="77"/>
    </row>
    <row r="285" spans="1:5" x14ac:dyDescent="0.25">
      <c r="A285" s="75"/>
      <c r="B285" s="98"/>
      <c r="C285" s="99"/>
      <c r="D285" s="76"/>
      <c r="E285" s="77"/>
    </row>
    <row r="286" spans="1:5" x14ac:dyDescent="0.25">
      <c r="A286" s="75"/>
      <c r="B286" s="98"/>
      <c r="C286" s="99"/>
      <c r="D286" s="76"/>
      <c r="E286" s="77"/>
    </row>
    <row r="287" spans="1:5" x14ac:dyDescent="0.25">
      <c r="A287" s="75"/>
      <c r="B287" s="98"/>
      <c r="C287" s="99"/>
      <c r="D287" s="76"/>
      <c r="E287" s="77"/>
    </row>
    <row r="288" spans="1:5" x14ac:dyDescent="0.25">
      <c r="A288" s="75"/>
      <c r="B288" s="98"/>
      <c r="C288" s="99"/>
      <c r="D288" s="76"/>
      <c r="E288" s="77"/>
    </row>
    <row r="289" spans="1:5" x14ac:dyDescent="0.25">
      <c r="A289" s="75"/>
      <c r="B289" s="98"/>
      <c r="C289" s="99"/>
      <c r="D289" s="76"/>
      <c r="E289" s="77"/>
    </row>
    <row r="290" spans="1:5" x14ac:dyDescent="0.25">
      <c r="A290" s="75"/>
      <c r="B290" s="98"/>
      <c r="C290" s="99"/>
      <c r="D290" s="76"/>
      <c r="E290" s="77"/>
    </row>
    <row r="291" spans="1:5" x14ac:dyDescent="0.25">
      <c r="A291" s="75"/>
      <c r="B291" s="98"/>
      <c r="C291" s="99"/>
      <c r="D291" s="76"/>
      <c r="E291" s="77"/>
    </row>
    <row r="292" spans="1:5" x14ac:dyDescent="0.25">
      <c r="A292" s="75"/>
      <c r="B292" s="98"/>
      <c r="C292" s="99"/>
      <c r="D292" s="76"/>
      <c r="E292" s="77"/>
    </row>
    <row r="293" spans="1:5" x14ac:dyDescent="0.25">
      <c r="A293" s="75"/>
      <c r="B293" s="98"/>
      <c r="C293" s="99"/>
      <c r="D293" s="76"/>
      <c r="E293" s="77"/>
    </row>
    <row r="294" spans="1:5" x14ac:dyDescent="0.25">
      <c r="A294" s="75"/>
      <c r="B294" s="98"/>
      <c r="C294" s="99"/>
      <c r="D294" s="76"/>
      <c r="E294" s="77"/>
    </row>
    <row r="295" spans="1:5" x14ac:dyDescent="0.25">
      <c r="A295" s="75"/>
      <c r="B295" s="98"/>
      <c r="C295" s="99"/>
      <c r="D295" s="76"/>
      <c r="E295" s="77"/>
    </row>
    <row r="296" spans="1:5" x14ac:dyDescent="0.25">
      <c r="A296" s="75"/>
      <c r="B296" s="98"/>
      <c r="C296" s="99"/>
      <c r="D296" s="76"/>
      <c r="E296" s="77"/>
    </row>
    <row r="297" spans="1:5" x14ac:dyDescent="0.25">
      <c r="A297" s="75"/>
      <c r="B297" s="98"/>
      <c r="C297" s="99"/>
      <c r="D297" s="76"/>
      <c r="E297" s="77"/>
    </row>
    <row r="298" spans="1:5" x14ac:dyDescent="0.25">
      <c r="A298" s="75"/>
      <c r="B298" s="98"/>
      <c r="C298" s="99"/>
      <c r="D298" s="76"/>
      <c r="E298" s="77"/>
    </row>
    <row r="299" spans="1:5" x14ac:dyDescent="0.25">
      <c r="A299" s="75"/>
      <c r="B299" s="98"/>
      <c r="C299" s="99"/>
      <c r="D299" s="76"/>
      <c r="E299" s="77"/>
    </row>
    <row r="300" spans="1:5" x14ac:dyDescent="0.25">
      <c r="A300" s="75"/>
      <c r="B300" s="98"/>
      <c r="C300" s="99"/>
      <c r="D300" s="76"/>
      <c r="E300" s="77"/>
    </row>
    <row r="301" spans="1:5" x14ac:dyDescent="0.25">
      <c r="A301" s="75"/>
      <c r="B301" s="98"/>
      <c r="C301" s="99"/>
      <c r="D301" s="76"/>
      <c r="E301" s="77"/>
    </row>
    <row r="302" spans="1:5" x14ac:dyDescent="0.25">
      <c r="A302" s="75"/>
      <c r="B302" s="98"/>
      <c r="C302" s="99"/>
      <c r="D302" s="76"/>
      <c r="E302" s="77"/>
    </row>
    <row r="303" spans="1:5" x14ac:dyDescent="0.25">
      <c r="A303" s="75"/>
      <c r="B303" s="98"/>
      <c r="C303" s="99"/>
      <c r="D303" s="76"/>
      <c r="E303" s="77"/>
    </row>
    <row r="304" spans="1:5" x14ac:dyDescent="0.25">
      <c r="A304" s="75"/>
      <c r="B304" s="98"/>
      <c r="C304" s="99"/>
      <c r="D304" s="76"/>
      <c r="E304" s="77"/>
    </row>
    <row r="305" spans="1:5" x14ac:dyDescent="0.25">
      <c r="A305" s="75"/>
      <c r="B305" s="98"/>
      <c r="C305" s="99"/>
      <c r="D305" s="76"/>
      <c r="E305" s="77"/>
    </row>
    <row r="306" spans="1:5" x14ac:dyDescent="0.25">
      <c r="A306" s="75"/>
      <c r="B306" s="98"/>
      <c r="C306" s="99"/>
      <c r="D306" s="76"/>
      <c r="E306" s="77"/>
    </row>
    <row r="307" spans="1:5" x14ac:dyDescent="0.25">
      <c r="A307" s="75"/>
      <c r="B307" s="98"/>
      <c r="C307" s="99"/>
      <c r="D307" s="76"/>
      <c r="E307" s="77"/>
    </row>
    <row r="308" spans="1:5" x14ac:dyDescent="0.25">
      <c r="A308" s="75"/>
      <c r="B308" s="98"/>
      <c r="C308" s="99"/>
      <c r="D308" s="76"/>
      <c r="E308" s="77"/>
    </row>
    <row r="309" spans="1:5" x14ac:dyDescent="0.25">
      <c r="A309" s="75"/>
      <c r="B309" s="98"/>
      <c r="C309" s="99"/>
      <c r="D309" s="76"/>
      <c r="E309" s="77"/>
    </row>
    <row r="310" spans="1:5" x14ac:dyDescent="0.25">
      <c r="A310" s="75"/>
      <c r="B310" s="98"/>
      <c r="C310" s="99"/>
      <c r="D310" s="76"/>
      <c r="E310" s="77"/>
    </row>
    <row r="311" spans="1:5" x14ac:dyDescent="0.25">
      <c r="A311" s="75"/>
      <c r="B311" s="98"/>
      <c r="C311" s="99"/>
      <c r="D311" s="76"/>
      <c r="E311" s="77"/>
    </row>
    <row r="312" spans="1:5" x14ac:dyDescent="0.25">
      <c r="A312" s="75"/>
      <c r="B312" s="98"/>
      <c r="C312" s="99"/>
      <c r="D312" s="76"/>
      <c r="E312" s="77"/>
    </row>
    <row r="313" spans="1:5" x14ac:dyDescent="0.25">
      <c r="A313" s="75"/>
      <c r="B313" s="98"/>
      <c r="C313" s="99"/>
      <c r="D313" s="76"/>
      <c r="E313" s="77"/>
    </row>
    <row r="314" spans="1:5" x14ac:dyDescent="0.25">
      <c r="A314" s="75"/>
      <c r="B314" s="98"/>
      <c r="C314" s="99"/>
      <c r="D314" s="76"/>
      <c r="E314" s="77"/>
    </row>
    <row r="315" spans="1:5" x14ac:dyDescent="0.25">
      <c r="A315" s="75"/>
      <c r="B315" s="98"/>
      <c r="C315" s="99"/>
      <c r="D315" s="76"/>
      <c r="E315" s="77"/>
    </row>
    <row r="316" spans="1:5" x14ac:dyDescent="0.25">
      <c r="A316" s="75"/>
      <c r="B316" s="98"/>
      <c r="C316" s="99"/>
      <c r="D316" s="76"/>
      <c r="E316" s="77"/>
    </row>
    <row r="317" spans="1:5" x14ac:dyDescent="0.25">
      <c r="A317" s="75"/>
      <c r="B317" s="98"/>
      <c r="C317" s="99"/>
      <c r="D317" s="76"/>
      <c r="E317" s="77"/>
    </row>
    <row r="318" spans="1:5" x14ac:dyDescent="0.25">
      <c r="A318" s="75"/>
      <c r="B318" s="98"/>
      <c r="C318" s="99"/>
      <c r="D318" s="76"/>
      <c r="E318" s="77"/>
    </row>
    <row r="319" spans="1:5" x14ac:dyDescent="0.25">
      <c r="A319" s="75"/>
      <c r="B319" s="98"/>
      <c r="C319" s="99"/>
      <c r="D319" s="76"/>
      <c r="E319" s="77"/>
    </row>
    <row r="320" spans="1:5" x14ac:dyDescent="0.25">
      <c r="A320" s="75"/>
      <c r="B320" s="98"/>
      <c r="C320" s="99"/>
      <c r="D320" s="76"/>
      <c r="E320" s="77"/>
    </row>
    <row r="321" spans="1:5" x14ac:dyDescent="0.25">
      <c r="A321" s="75"/>
      <c r="B321" s="98"/>
      <c r="C321" s="99"/>
      <c r="D321" s="76"/>
      <c r="E321" s="77"/>
    </row>
    <row r="322" spans="1:5" x14ac:dyDescent="0.25">
      <c r="A322" s="75"/>
      <c r="B322" s="98"/>
      <c r="C322" s="99"/>
      <c r="D322" s="76"/>
      <c r="E322" s="77"/>
    </row>
    <row r="323" spans="1:5" x14ac:dyDescent="0.25">
      <c r="A323" s="75"/>
      <c r="B323" s="98"/>
      <c r="C323" s="99"/>
      <c r="D323" s="76"/>
      <c r="E323" s="77"/>
    </row>
    <row r="324" spans="1:5" x14ac:dyDescent="0.25">
      <c r="A324" s="75"/>
      <c r="B324" s="98"/>
      <c r="C324" s="99"/>
      <c r="D324" s="76"/>
      <c r="E324" s="77"/>
    </row>
    <row r="325" spans="1:5" x14ac:dyDescent="0.25">
      <c r="A325" s="75"/>
      <c r="B325" s="98"/>
      <c r="C325" s="99"/>
      <c r="D325" s="76"/>
      <c r="E325" s="77"/>
    </row>
    <row r="326" spans="1:5" x14ac:dyDescent="0.25">
      <c r="A326" s="75"/>
      <c r="B326" s="98"/>
      <c r="C326" s="99"/>
      <c r="D326" s="76"/>
      <c r="E326" s="77"/>
    </row>
    <row r="327" spans="1:5" x14ac:dyDescent="0.25">
      <c r="A327" s="75"/>
      <c r="B327" s="98"/>
      <c r="C327" s="99"/>
      <c r="D327" s="76"/>
      <c r="E327" s="77"/>
    </row>
    <row r="328" spans="1:5" x14ac:dyDescent="0.25">
      <c r="A328" s="75"/>
      <c r="B328" s="98"/>
      <c r="C328" s="99"/>
      <c r="D328" s="76"/>
      <c r="E328" s="77"/>
    </row>
    <row r="329" spans="1:5" x14ac:dyDescent="0.25">
      <c r="A329" s="75"/>
      <c r="B329" s="98"/>
      <c r="C329" s="99"/>
      <c r="D329" s="76"/>
      <c r="E329" s="77"/>
    </row>
    <row r="330" spans="1:5" x14ac:dyDescent="0.25">
      <c r="A330" s="75"/>
      <c r="B330" s="98"/>
      <c r="C330" s="99"/>
      <c r="D330" s="76"/>
      <c r="E330" s="77"/>
    </row>
    <row r="331" spans="1:5" x14ac:dyDescent="0.25">
      <c r="A331" s="75"/>
      <c r="B331" s="98"/>
      <c r="C331" s="99"/>
      <c r="D331" s="76"/>
      <c r="E331" s="77"/>
    </row>
    <row r="332" spans="1:5" x14ac:dyDescent="0.25">
      <c r="A332" s="75"/>
      <c r="B332" s="98"/>
      <c r="C332" s="99"/>
      <c r="D332" s="76"/>
      <c r="E332" s="77"/>
    </row>
    <row r="333" spans="1:5" x14ac:dyDescent="0.25">
      <c r="A333" s="75"/>
      <c r="B333" s="98"/>
      <c r="C333" s="99"/>
      <c r="D333" s="76"/>
      <c r="E333" s="77"/>
    </row>
    <row r="334" spans="1:5" x14ac:dyDescent="0.25">
      <c r="A334" s="75"/>
      <c r="B334" s="98"/>
      <c r="C334" s="99"/>
      <c r="D334" s="76"/>
      <c r="E334" s="77"/>
    </row>
    <row r="335" spans="1:5" x14ac:dyDescent="0.25">
      <c r="A335" s="75"/>
      <c r="B335" s="98"/>
      <c r="C335" s="99"/>
      <c r="D335" s="76"/>
      <c r="E335" s="77"/>
    </row>
    <row r="336" spans="1:5" x14ac:dyDescent="0.25">
      <c r="A336" s="75"/>
      <c r="B336" s="98"/>
      <c r="C336" s="99"/>
      <c r="D336" s="76"/>
      <c r="E336" s="77"/>
    </row>
    <row r="337" spans="1:5" x14ac:dyDescent="0.25">
      <c r="A337" s="75"/>
      <c r="B337" s="98"/>
      <c r="C337" s="99"/>
      <c r="D337" s="76"/>
      <c r="E337" s="77"/>
    </row>
    <row r="338" spans="1:5" x14ac:dyDescent="0.25">
      <c r="A338" s="75"/>
      <c r="B338" s="98"/>
      <c r="C338" s="99"/>
      <c r="D338" s="76"/>
      <c r="E338" s="77"/>
    </row>
    <row r="339" spans="1:5" x14ac:dyDescent="0.25">
      <c r="A339" s="75"/>
      <c r="B339" s="98"/>
      <c r="C339" s="99"/>
      <c r="D339" s="76"/>
      <c r="E339" s="77"/>
    </row>
    <row r="340" spans="1:5" x14ac:dyDescent="0.25">
      <c r="A340" s="75"/>
      <c r="B340" s="98"/>
      <c r="C340" s="99"/>
      <c r="D340" s="76"/>
      <c r="E340" s="77"/>
    </row>
    <row r="341" spans="1:5" x14ac:dyDescent="0.25">
      <c r="A341" s="75"/>
      <c r="B341" s="98"/>
      <c r="C341" s="99"/>
      <c r="D341" s="76"/>
      <c r="E341" s="77"/>
    </row>
    <row r="342" spans="1:5" x14ac:dyDescent="0.25">
      <c r="A342" s="75"/>
      <c r="B342" s="98"/>
      <c r="C342" s="99"/>
      <c r="D342" s="76"/>
      <c r="E342" s="77"/>
    </row>
    <row r="343" spans="1:5" x14ac:dyDescent="0.25">
      <c r="A343" s="75"/>
      <c r="B343" s="98"/>
      <c r="C343" s="99"/>
      <c r="D343" s="76"/>
      <c r="E343" s="77"/>
    </row>
    <row r="344" spans="1:5" x14ac:dyDescent="0.25">
      <c r="A344" s="75"/>
      <c r="B344" s="98"/>
      <c r="C344" s="99"/>
      <c r="D344" s="76"/>
      <c r="E344" s="77"/>
    </row>
    <row r="345" spans="1:5" x14ac:dyDescent="0.25">
      <c r="A345" s="75"/>
      <c r="B345" s="98"/>
      <c r="C345" s="99"/>
      <c r="D345" s="76"/>
      <c r="E345" s="77"/>
    </row>
    <row r="346" spans="1:5" x14ac:dyDescent="0.25">
      <c r="A346" s="75"/>
      <c r="B346" s="98"/>
      <c r="C346" s="99"/>
      <c r="D346" s="76"/>
      <c r="E346" s="77"/>
    </row>
    <row r="347" spans="1:5" x14ac:dyDescent="0.25">
      <c r="A347" s="75"/>
      <c r="B347" s="98"/>
      <c r="C347" s="99"/>
      <c r="D347" s="76"/>
      <c r="E347" s="77"/>
    </row>
    <row r="348" spans="1:5" x14ac:dyDescent="0.25">
      <c r="A348" s="75"/>
      <c r="B348" s="98"/>
      <c r="C348" s="99"/>
      <c r="D348" s="76"/>
      <c r="E348" s="77"/>
    </row>
    <row r="349" spans="1:5" x14ac:dyDescent="0.25">
      <c r="A349" s="75"/>
      <c r="B349" s="98"/>
      <c r="C349" s="99"/>
      <c r="D349" s="76"/>
      <c r="E349" s="77"/>
    </row>
    <row r="350" spans="1:5" x14ac:dyDescent="0.25">
      <c r="A350" s="75"/>
      <c r="B350" s="98"/>
      <c r="C350" s="99"/>
      <c r="D350" s="76"/>
      <c r="E350" s="77"/>
    </row>
    <row r="351" spans="1:5" x14ac:dyDescent="0.25">
      <c r="A351" s="75"/>
      <c r="B351" s="98"/>
      <c r="C351" s="99"/>
      <c r="D351" s="76"/>
      <c r="E351" s="77"/>
    </row>
    <row r="352" spans="1:5" x14ac:dyDescent="0.25">
      <c r="A352" s="75"/>
      <c r="B352" s="98"/>
      <c r="C352" s="99"/>
      <c r="D352" s="76"/>
      <c r="E352" s="77"/>
    </row>
    <row r="353" spans="1:5" x14ac:dyDescent="0.25">
      <c r="A353" s="75"/>
      <c r="B353" s="98"/>
      <c r="C353" s="99"/>
      <c r="D353" s="76"/>
      <c r="E353" s="77"/>
    </row>
    <row r="354" spans="1:5" x14ac:dyDescent="0.25">
      <c r="A354" s="75"/>
      <c r="B354" s="98"/>
      <c r="C354" s="99"/>
      <c r="D354" s="76"/>
      <c r="E354" s="77"/>
    </row>
    <row r="355" spans="1:5" x14ac:dyDescent="0.25">
      <c r="A355" s="75"/>
      <c r="B355" s="98"/>
      <c r="C355" s="99"/>
      <c r="D355" s="76"/>
      <c r="E355" s="77"/>
    </row>
    <row r="356" spans="1:5" x14ac:dyDescent="0.25">
      <c r="A356" s="75"/>
      <c r="B356" s="98"/>
      <c r="C356" s="99"/>
      <c r="D356" s="76"/>
      <c r="E356" s="77"/>
    </row>
    <row r="357" spans="1:5" x14ac:dyDescent="0.25">
      <c r="A357" s="75"/>
      <c r="B357" s="98"/>
      <c r="C357" s="99"/>
      <c r="D357" s="76"/>
      <c r="E357" s="77"/>
    </row>
    <row r="358" spans="1:5" x14ac:dyDescent="0.25">
      <c r="A358" s="75"/>
      <c r="B358" s="98"/>
      <c r="C358" s="99"/>
      <c r="D358" s="76"/>
      <c r="E358" s="77"/>
    </row>
    <row r="359" spans="1:5" x14ac:dyDescent="0.25">
      <c r="A359" s="75"/>
      <c r="B359" s="98"/>
      <c r="C359" s="99"/>
      <c r="D359" s="76"/>
      <c r="E359" s="77"/>
    </row>
    <row r="360" spans="1:5" x14ac:dyDescent="0.25">
      <c r="A360" s="75"/>
      <c r="B360" s="98"/>
      <c r="C360" s="99"/>
      <c r="D360" s="76"/>
      <c r="E360" s="77"/>
    </row>
    <row r="361" spans="1:5" x14ac:dyDescent="0.25">
      <c r="A361" s="75"/>
      <c r="B361" s="98"/>
      <c r="C361" s="99"/>
      <c r="D361" s="76"/>
      <c r="E361" s="77"/>
    </row>
    <row r="362" spans="1:5" x14ac:dyDescent="0.25">
      <c r="A362" s="75"/>
      <c r="B362" s="98"/>
      <c r="C362" s="99"/>
      <c r="D362" s="76"/>
      <c r="E362" s="77"/>
    </row>
    <row r="363" spans="1:5" x14ac:dyDescent="0.25">
      <c r="A363" s="75"/>
      <c r="B363" s="98"/>
      <c r="C363" s="99"/>
      <c r="D363" s="76"/>
      <c r="E363" s="77"/>
    </row>
    <row r="364" spans="1:5" x14ac:dyDescent="0.25">
      <c r="A364" s="75"/>
      <c r="B364" s="98"/>
      <c r="C364" s="99"/>
      <c r="D364" s="76"/>
      <c r="E364" s="77"/>
    </row>
    <row r="365" spans="1:5" x14ac:dyDescent="0.25">
      <c r="A365" s="75"/>
      <c r="B365" s="98"/>
      <c r="C365" s="99"/>
      <c r="D365" s="76"/>
      <c r="E365" s="77"/>
    </row>
    <row r="366" spans="1:5" x14ac:dyDescent="0.25">
      <c r="A366" s="75"/>
      <c r="B366" s="98"/>
      <c r="C366" s="99"/>
      <c r="D366" s="76"/>
      <c r="E366" s="77"/>
    </row>
    <row r="367" spans="1:5" x14ac:dyDescent="0.25">
      <c r="A367" s="75"/>
      <c r="B367" s="98"/>
      <c r="C367" s="99"/>
      <c r="D367" s="76"/>
      <c r="E367" s="77"/>
    </row>
    <row r="368" spans="1:5" x14ac:dyDescent="0.25">
      <c r="A368" s="75"/>
      <c r="B368" s="98"/>
      <c r="C368" s="99"/>
      <c r="D368" s="76"/>
      <c r="E368" s="77"/>
    </row>
    <row r="369" spans="1:5" x14ac:dyDescent="0.25">
      <c r="A369" s="75"/>
      <c r="B369" s="98"/>
      <c r="C369" s="99"/>
      <c r="D369" s="76"/>
      <c r="E369" s="77"/>
    </row>
    <row r="370" spans="1:5" x14ac:dyDescent="0.25">
      <c r="A370" s="75"/>
      <c r="B370" s="98"/>
      <c r="C370" s="99"/>
      <c r="D370" s="76"/>
      <c r="E370" s="77"/>
    </row>
    <row r="371" spans="1:5" x14ac:dyDescent="0.25">
      <c r="A371" s="75"/>
      <c r="B371" s="98"/>
      <c r="C371" s="99"/>
      <c r="D371" s="76"/>
      <c r="E371" s="77"/>
    </row>
    <row r="372" spans="1:5" x14ac:dyDescent="0.25">
      <c r="A372" s="75"/>
      <c r="B372" s="98"/>
      <c r="C372" s="99"/>
      <c r="D372" s="76"/>
      <c r="E372" s="77"/>
    </row>
    <row r="373" spans="1:5" x14ac:dyDescent="0.25">
      <c r="A373" s="75"/>
      <c r="B373" s="98"/>
      <c r="C373" s="99"/>
      <c r="D373" s="76"/>
      <c r="E373" s="77"/>
    </row>
    <row r="374" spans="1:5" x14ac:dyDescent="0.25">
      <c r="A374" s="75"/>
      <c r="B374" s="98"/>
      <c r="C374" s="99"/>
      <c r="D374" s="76"/>
      <c r="E374" s="77"/>
    </row>
    <row r="375" spans="1:5" x14ac:dyDescent="0.25">
      <c r="A375" s="75"/>
      <c r="B375" s="98"/>
      <c r="C375" s="99"/>
      <c r="D375" s="76"/>
      <c r="E375" s="77"/>
    </row>
    <row r="376" spans="1:5" x14ac:dyDescent="0.25">
      <c r="A376" s="75"/>
      <c r="B376" s="98"/>
      <c r="C376" s="99"/>
      <c r="D376" s="76"/>
      <c r="E376" s="77"/>
    </row>
    <row r="377" spans="1:5" x14ac:dyDescent="0.25">
      <c r="A377" s="75"/>
      <c r="B377" s="98"/>
      <c r="C377" s="99"/>
      <c r="D377" s="76"/>
      <c r="E377" s="77"/>
    </row>
    <row r="378" spans="1:5" x14ac:dyDescent="0.25">
      <c r="A378" s="75"/>
      <c r="B378" s="98"/>
      <c r="C378" s="99"/>
      <c r="D378" s="76"/>
      <c r="E378" s="77"/>
    </row>
    <row r="379" spans="1:5" x14ac:dyDescent="0.25">
      <c r="A379" s="75"/>
      <c r="B379" s="98"/>
      <c r="C379" s="99"/>
      <c r="D379" s="76"/>
      <c r="E379" s="77"/>
    </row>
    <row r="380" spans="1:5" x14ac:dyDescent="0.25">
      <c r="A380" s="75"/>
      <c r="B380" s="98"/>
      <c r="C380" s="99"/>
      <c r="D380" s="76"/>
      <c r="E380" s="77"/>
    </row>
    <row r="381" spans="1:5" x14ac:dyDescent="0.25">
      <c r="A381" s="75"/>
      <c r="B381" s="98"/>
      <c r="C381" s="99"/>
      <c r="D381" s="76"/>
      <c r="E381" s="77"/>
    </row>
    <row r="382" spans="1:5" x14ac:dyDescent="0.25">
      <c r="A382" s="75"/>
      <c r="B382" s="98"/>
      <c r="C382" s="99"/>
      <c r="D382" s="76"/>
      <c r="E382" s="77"/>
    </row>
    <row r="383" spans="1:5" x14ac:dyDescent="0.25">
      <c r="A383" s="75"/>
      <c r="B383" s="98"/>
      <c r="C383" s="99"/>
      <c r="D383" s="76"/>
      <c r="E383" s="77"/>
    </row>
    <row r="384" spans="1:5" x14ac:dyDescent="0.25">
      <c r="A384" s="75"/>
      <c r="B384" s="98"/>
      <c r="C384" s="99"/>
      <c r="D384" s="76"/>
      <c r="E384" s="77"/>
    </row>
    <row r="385" spans="1:5" x14ac:dyDescent="0.25">
      <c r="A385" s="75"/>
      <c r="B385" s="98"/>
      <c r="C385" s="99"/>
      <c r="D385" s="76"/>
      <c r="E385" s="77"/>
    </row>
    <row r="386" spans="1:5" x14ac:dyDescent="0.25">
      <c r="A386" s="75"/>
      <c r="B386" s="98"/>
      <c r="C386" s="99"/>
      <c r="D386" s="76"/>
      <c r="E386" s="77"/>
    </row>
    <row r="387" spans="1:5" x14ac:dyDescent="0.25">
      <c r="A387" s="75"/>
      <c r="B387" s="98"/>
      <c r="C387" s="99"/>
      <c r="D387" s="76"/>
      <c r="E387" s="77"/>
    </row>
    <row r="388" spans="1:5" x14ac:dyDescent="0.25">
      <c r="A388" s="75"/>
      <c r="B388" s="98"/>
      <c r="C388" s="99"/>
      <c r="D388" s="76"/>
      <c r="E388" s="77"/>
    </row>
    <row r="389" spans="1:5" x14ac:dyDescent="0.25">
      <c r="A389" s="75"/>
      <c r="B389" s="98"/>
      <c r="C389" s="99"/>
      <c r="D389" s="76"/>
      <c r="E389" s="77"/>
    </row>
    <row r="390" spans="1:5" x14ac:dyDescent="0.25">
      <c r="A390" s="75"/>
      <c r="B390" s="98"/>
      <c r="C390" s="99"/>
      <c r="D390" s="76"/>
      <c r="E390" s="77"/>
    </row>
    <row r="391" spans="1:5" x14ac:dyDescent="0.25">
      <c r="A391" s="75"/>
      <c r="B391" s="98"/>
      <c r="C391" s="99"/>
      <c r="D391" s="76"/>
      <c r="E391" s="77"/>
    </row>
    <row r="392" spans="1:5" x14ac:dyDescent="0.25">
      <c r="A392" s="75"/>
      <c r="B392" s="98"/>
      <c r="C392" s="99"/>
      <c r="D392" s="76"/>
      <c r="E392" s="77"/>
    </row>
    <row r="393" spans="1:5" x14ac:dyDescent="0.25">
      <c r="A393" s="75"/>
      <c r="B393" s="98"/>
      <c r="C393" s="99"/>
      <c r="D393" s="76"/>
      <c r="E393" s="77"/>
    </row>
    <row r="394" spans="1:5" x14ac:dyDescent="0.25">
      <c r="A394" s="75"/>
      <c r="B394" s="98"/>
      <c r="C394" s="99"/>
      <c r="D394" s="76"/>
      <c r="E394" s="77"/>
    </row>
    <row r="395" spans="1:5" x14ac:dyDescent="0.25">
      <c r="A395" s="75"/>
      <c r="B395" s="98"/>
      <c r="C395" s="99"/>
      <c r="D395" s="76"/>
      <c r="E395" s="77"/>
    </row>
    <row r="396" spans="1:5" x14ac:dyDescent="0.25">
      <c r="A396" s="75"/>
      <c r="B396" s="98"/>
      <c r="C396" s="99"/>
      <c r="D396" s="76"/>
      <c r="E396" s="77"/>
    </row>
    <row r="397" spans="1:5" x14ac:dyDescent="0.25">
      <c r="A397" s="75"/>
      <c r="B397" s="98"/>
      <c r="C397" s="99"/>
      <c r="D397" s="76"/>
      <c r="E397" s="77"/>
    </row>
    <row r="398" spans="1:5" x14ac:dyDescent="0.25">
      <c r="A398" s="75"/>
      <c r="B398" s="98"/>
      <c r="C398" s="99"/>
      <c r="D398" s="76"/>
      <c r="E398" s="77"/>
    </row>
    <row r="399" spans="1:5" x14ac:dyDescent="0.25">
      <c r="A399" s="75"/>
      <c r="B399" s="98"/>
      <c r="C399" s="99"/>
      <c r="D399" s="76"/>
      <c r="E399" s="77"/>
    </row>
    <row r="400" spans="1:5" x14ac:dyDescent="0.25">
      <c r="A400" s="75"/>
      <c r="B400" s="98"/>
      <c r="C400" s="99"/>
      <c r="D400" s="76"/>
      <c r="E400" s="77"/>
    </row>
    <row r="401" spans="1:5" x14ac:dyDescent="0.25">
      <c r="A401" s="75"/>
      <c r="B401" s="98"/>
      <c r="C401" s="99"/>
      <c r="D401" s="76"/>
      <c r="E401" s="77"/>
    </row>
    <row r="402" spans="1:5" x14ac:dyDescent="0.25">
      <c r="A402" s="75"/>
      <c r="B402" s="98"/>
      <c r="C402" s="99"/>
      <c r="D402" s="76"/>
      <c r="E402" s="77"/>
    </row>
    <row r="403" spans="1:5" x14ac:dyDescent="0.25">
      <c r="A403" s="75"/>
      <c r="B403" s="98"/>
      <c r="C403" s="99"/>
      <c r="D403" s="76"/>
      <c r="E403" s="77"/>
    </row>
    <row r="404" spans="1:5" x14ac:dyDescent="0.25">
      <c r="A404" s="75"/>
      <c r="B404" s="98"/>
      <c r="C404" s="99"/>
      <c r="D404" s="76"/>
      <c r="E404" s="77"/>
    </row>
    <row r="405" spans="1:5" x14ac:dyDescent="0.25">
      <c r="A405" s="75"/>
      <c r="B405" s="98"/>
      <c r="C405" s="99"/>
      <c r="D405" s="76"/>
      <c r="E405" s="77"/>
    </row>
    <row r="406" spans="1:5" x14ac:dyDescent="0.25">
      <c r="A406" s="75"/>
      <c r="B406" s="98"/>
      <c r="C406" s="99"/>
      <c r="D406" s="76"/>
      <c r="E406" s="77"/>
    </row>
    <row r="407" spans="1:5" x14ac:dyDescent="0.25">
      <c r="A407" s="75"/>
      <c r="B407" s="98"/>
      <c r="C407" s="99"/>
      <c r="D407" s="76"/>
      <c r="E407" s="77"/>
    </row>
    <row r="408" spans="1:5" x14ac:dyDescent="0.25">
      <c r="A408" s="75"/>
      <c r="B408" s="98"/>
      <c r="C408" s="99"/>
      <c r="D408" s="76"/>
      <c r="E408" s="77"/>
    </row>
    <row r="409" spans="1:5" x14ac:dyDescent="0.25">
      <c r="A409" s="75"/>
      <c r="B409" s="98"/>
      <c r="C409" s="99"/>
      <c r="D409" s="76"/>
      <c r="E409" s="77"/>
    </row>
    <row r="410" spans="1:5" x14ac:dyDescent="0.25">
      <c r="A410" s="75"/>
      <c r="B410" s="98"/>
      <c r="C410" s="99"/>
      <c r="D410" s="76"/>
      <c r="E410" s="77"/>
    </row>
    <row r="411" spans="1:5" x14ac:dyDescent="0.25">
      <c r="A411" s="75"/>
      <c r="B411" s="98"/>
      <c r="C411" s="99"/>
      <c r="D411" s="76"/>
      <c r="E411" s="77"/>
    </row>
    <row r="412" spans="1:5" x14ac:dyDescent="0.25">
      <c r="A412" s="75"/>
      <c r="B412" s="98"/>
      <c r="C412" s="99"/>
      <c r="D412" s="76"/>
      <c r="E412" s="77"/>
    </row>
    <row r="413" spans="1:5" x14ac:dyDescent="0.25">
      <c r="A413" s="75"/>
      <c r="B413" s="98"/>
      <c r="C413" s="99"/>
      <c r="D413" s="76"/>
      <c r="E413" s="77"/>
    </row>
    <row r="414" spans="1:5" x14ac:dyDescent="0.25">
      <c r="A414" s="75"/>
      <c r="B414" s="98"/>
      <c r="C414" s="99"/>
      <c r="D414" s="76"/>
      <c r="E414" s="77"/>
    </row>
    <row r="415" spans="1:5" x14ac:dyDescent="0.25">
      <c r="A415" s="75"/>
      <c r="B415" s="98"/>
      <c r="C415" s="99"/>
      <c r="D415" s="76"/>
      <c r="E415" s="77"/>
    </row>
    <row r="416" spans="1:5" x14ac:dyDescent="0.25">
      <c r="A416" s="75"/>
      <c r="B416" s="98"/>
      <c r="C416" s="99"/>
      <c r="D416" s="76"/>
      <c r="E416" s="77"/>
    </row>
    <row r="417" spans="1:5" x14ac:dyDescent="0.25">
      <c r="A417" s="75"/>
      <c r="B417" s="98"/>
      <c r="C417" s="99"/>
      <c r="D417" s="76"/>
      <c r="E417" s="77"/>
    </row>
    <row r="418" spans="1:5" x14ac:dyDescent="0.25">
      <c r="A418" s="75"/>
      <c r="B418" s="98"/>
      <c r="C418" s="99"/>
      <c r="D418" s="76"/>
      <c r="E418" s="77"/>
    </row>
    <row r="419" spans="1:5" x14ac:dyDescent="0.25">
      <c r="A419" s="75"/>
      <c r="B419" s="98"/>
      <c r="C419" s="99"/>
      <c r="D419" s="76"/>
      <c r="E419" s="77"/>
    </row>
    <row r="420" spans="1:5" x14ac:dyDescent="0.25">
      <c r="A420" s="75"/>
      <c r="B420" s="98"/>
      <c r="C420" s="99"/>
      <c r="D420" s="76"/>
      <c r="E420" s="77"/>
    </row>
    <row r="421" spans="1:5" x14ac:dyDescent="0.25">
      <c r="A421" s="75"/>
      <c r="B421" s="98"/>
      <c r="C421" s="99"/>
      <c r="D421" s="76"/>
      <c r="E421" s="77"/>
    </row>
    <row r="422" spans="1:5" x14ac:dyDescent="0.25">
      <c r="A422" s="75"/>
      <c r="B422" s="98"/>
      <c r="C422" s="99"/>
      <c r="D422" s="76"/>
      <c r="E422" s="77"/>
    </row>
    <row r="423" spans="1:5" x14ac:dyDescent="0.25">
      <c r="A423" s="75"/>
      <c r="B423" s="98"/>
      <c r="C423" s="99"/>
      <c r="D423" s="76"/>
      <c r="E423" s="77"/>
    </row>
    <row r="424" spans="1:5" x14ac:dyDescent="0.25">
      <c r="A424" s="75"/>
      <c r="B424" s="98"/>
      <c r="C424" s="99"/>
      <c r="D424" s="76"/>
      <c r="E424" s="77"/>
    </row>
    <row r="425" spans="1:5" x14ac:dyDescent="0.25">
      <c r="A425" s="75"/>
      <c r="B425" s="98"/>
      <c r="C425" s="99"/>
      <c r="D425" s="76"/>
      <c r="E425" s="77"/>
    </row>
    <row r="426" spans="1:5" x14ac:dyDescent="0.25">
      <c r="A426" s="75"/>
      <c r="B426" s="98"/>
      <c r="C426" s="99"/>
      <c r="D426" s="76"/>
      <c r="E426" s="77"/>
    </row>
    <row r="427" spans="1:5" x14ac:dyDescent="0.25">
      <c r="A427" s="75"/>
      <c r="B427" s="98"/>
      <c r="C427" s="99"/>
      <c r="D427" s="76"/>
      <c r="E427" s="77"/>
    </row>
    <row r="428" spans="1:5" x14ac:dyDescent="0.25">
      <c r="A428" s="75"/>
      <c r="B428" s="98"/>
      <c r="C428" s="99"/>
      <c r="D428" s="76"/>
      <c r="E428" s="77"/>
    </row>
    <row r="429" spans="1:5" x14ac:dyDescent="0.25">
      <c r="A429" s="75"/>
      <c r="B429" s="98"/>
      <c r="C429" s="99"/>
      <c r="D429" s="76"/>
      <c r="E429" s="77"/>
    </row>
    <row r="430" spans="1:5" x14ac:dyDescent="0.25">
      <c r="A430" s="75"/>
      <c r="B430" s="98"/>
      <c r="C430" s="99"/>
      <c r="D430" s="76"/>
      <c r="E430" s="77"/>
    </row>
    <row r="431" spans="1:5" x14ac:dyDescent="0.25">
      <c r="A431" s="75"/>
      <c r="B431" s="98"/>
      <c r="C431" s="99"/>
      <c r="D431" s="76"/>
      <c r="E431" s="77"/>
    </row>
    <row r="432" spans="1:5" x14ac:dyDescent="0.25">
      <c r="A432" s="75"/>
      <c r="B432" s="98"/>
      <c r="C432" s="99"/>
      <c r="D432" s="76"/>
      <c r="E432" s="77"/>
    </row>
    <row r="433" spans="1:5" x14ac:dyDescent="0.25">
      <c r="A433" s="75"/>
      <c r="B433" s="98"/>
      <c r="C433" s="99"/>
      <c r="D433" s="76"/>
      <c r="E433" s="77"/>
    </row>
    <row r="434" spans="1:5" x14ac:dyDescent="0.25">
      <c r="A434" s="75"/>
      <c r="B434" s="98"/>
      <c r="C434" s="99"/>
      <c r="D434" s="76"/>
      <c r="E434" s="77"/>
    </row>
    <row r="435" spans="1:5" x14ac:dyDescent="0.25">
      <c r="A435" s="75"/>
      <c r="B435" s="98"/>
      <c r="C435" s="99"/>
      <c r="D435" s="76"/>
      <c r="E435" s="77"/>
    </row>
    <row r="436" spans="1:5" x14ac:dyDescent="0.25">
      <c r="A436" s="75"/>
      <c r="B436" s="98"/>
      <c r="C436" s="99"/>
      <c r="D436" s="76"/>
      <c r="E436" s="77"/>
    </row>
    <row r="437" spans="1:5" x14ac:dyDescent="0.25">
      <c r="A437" s="75"/>
      <c r="B437" s="98"/>
      <c r="C437" s="99"/>
      <c r="D437" s="76"/>
      <c r="E437" s="77"/>
    </row>
    <row r="438" spans="1:5" x14ac:dyDescent="0.25">
      <c r="A438" s="75"/>
      <c r="B438" s="98"/>
      <c r="C438" s="99"/>
      <c r="D438" s="76"/>
      <c r="E438" s="77"/>
    </row>
    <row r="439" spans="1:5" x14ac:dyDescent="0.25">
      <c r="A439" s="75"/>
      <c r="B439" s="98"/>
      <c r="C439" s="99"/>
      <c r="D439" s="76"/>
      <c r="E439" s="77"/>
    </row>
    <row r="440" spans="1:5" x14ac:dyDescent="0.25">
      <c r="A440" s="75"/>
      <c r="B440" s="98"/>
      <c r="C440" s="99"/>
      <c r="D440" s="76"/>
      <c r="E440" s="77"/>
    </row>
    <row r="441" spans="1:5" x14ac:dyDescent="0.25">
      <c r="A441" s="75"/>
      <c r="B441" s="98"/>
      <c r="C441" s="99"/>
      <c r="D441" s="76"/>
      <c r="E441" s="77"/>
    </row>
    <row r="442" spans="1:5" x14ac:dyDescent="0.25">
      <c r="A442" s="75"/>
      <c r="B442" s="98"/>
      <c r="C442" s="99"/>
      <c r="D442" s="76"/>
      <c r="E442" s="77"/>
    </row>
    <row r="443" spans="1:5" x14ac:dyDescent="0.25">
      <c r="A443" s="75"/>
      <c r="B443" s="98"/>
      <c r="C443" s="99"/>
      <c r="D443" s="76"/>
      <c r="E443" s="77"/>
    </row>
    <row r="444" spans="1:5" x14ac:dyDescent="0.25">
      <c r="A444" s="75"/>
      <c r="B444" s="98"/>
      <c r="C444" s="99"/>
      <c r="D444" s="76"/>
      <c r="E444" s="77"/>
    </row>
    <row r="445" spans="1:5" x14ac:dyDescent="0.25">
      <c r="A445" s="75"/>
      <c r="B445" s="98"/>
      <c r="C445" s="99"/>
      <c r="D445" s="76"/>
      <c r="E445" s="77"/>
    </row>
    <row r="446" spans="1:5" x14ac:dyDescent="0.25">
      <c r="A446" s="75"/>
      <c r="B446" s="98"/>
      <c r="C446" s="99"/>
      <c r="D446" s="76"/>
      <c r="E446" s="77"/>
    </row>
    <row r="447" spans="1:5" x14ac:dyDescent="0.25">
      <c r="A447" s="75"/>
      <c r="B447" s="98"/>
      <c r="C447" s="99"/>
      <c r="D447" s="76"/>
      <c r="E447" s="77"/>
    </row>
    <row r="448" spans="1:5" x14ac:dyDescent="0.25">
      <c r="A448" s="75"/>
      <c r="B448" s="98"/>
      <c r="C448" s="99"/>
      <c r="D448" s="76"/>
      <c r="E448" s="77"/>
    </row>
    <row r="449" spans="1:5" x14ac:dyDescent="0.25">
      <c r="A449" s="75"/>
      <c r="B449" s="98"/>
      <c r="C449" s="99"/>
      <c r="D449" s="76"/>
      <c r="E449" s="77"/>
    </row>
    <row r="450" spans="1:5" x14ac:dyDescent="0.25">
      <c r="A450" s="75"/>
      <c r="B450" s="98"/>
      <c r="C450" s="99"/>
      <c r="D450" s="76"/>
      <c r="E450" s="77"/>
    </row>
    <row r="451" spans="1:5" x14ac:dyDescent="0.25">
      <c r="A451" s="75"/>
      <c r="B451" s="98"/>
      <c r="C451" s="99"/>
      <c r="D451" s="76"/>
      <c r="E451" s="77"/>
    </row>
    <row r="452" spans="1:5" x14ac:dyDescent="0.25">
      <c r="A452" s="75"/>
      <c r="B452" s="98"/>
      <c r="C452" s="99"/>
      <c r="D452" s="76"/>
      <c r="E452" s="77"/>
    </row>
    <row r="453" spans="1:5" x14ac:dyDescent="0.25">
      <c r="A453" s="75"/>
      <c r="B453" s="98"/>
      <c r="C453" s="99"/>
      <c r="D453" s="76"/>
      <c r="E453" s="77"/>
    </row>
    <row r="454" spans="1:5" x14ac:dyDescent="0.25">
      <c r="A454" s="75"/>
      <c r="B454" s="98"/>
      <c r="C454" s="99"/>
      <c r="D454" s="76"/>
      <c r="E454" s="77"/>
    </row>
    <row r="455" spans="1:5" x14ac:dyDescent="0.25">
      <c r="A455" s="75"/>
      <c r="B455" s="98"/>
      <c r="C455" s="99"/>
      <c r="D455" s="76"/>
      <c r="E455" s="77"/>
    </row>
    <row r="456" spans="1:5" x14ac:dyDescent="0.25">
      <c r="A456" s="75"/>
      <c r="B456" s="98"/>
      <c r="C456" s="99"/>
      <c r="D456" s="76"/>
      <c r="E456" s="77"/>
    </row>
    <row r="457" spans="1:5" x14ac:dyDescent="0.25">
      <c r="A457" s="75"/>
      <c r="B457" s="98"/>
      <c r="C457" s="99"/>
      <c r="D457" s="76"/>
      <c r="E457" s="77"/>
    </row>
    <row r="458" spans="1:5" x14ac:dyDescent="0.25">
      <c r="A458" s="75"/>
      <c r="B458" s="98"/>
      <c r="C458" s="99"/>
      <c r="D458" s="76"/>
      <c r="E458" s="77"/>
    </row>
    <row r="459" spans="1:5" x14ac:dyDescent="0.25">
      <c r="A459" s="75"/>
      <c r="B459" s="98"/>
      <c r="C459" s="99"/>
      <c r="D459" s="76"/>
      <c r="E459" s="77"/>
    </row>
    <row r="460" spans="1:5" x14ac:dyDescent="0.25">
      <c r="A460" s="75"/>
      <c r="B460" s="98"/>
      <c r="C460" s="99"/>
      <c r="D460" s="76"/>
      <c r="E460" s="77"/>
    </row>
    <row r="461" spans="1:5" x14ac:dyDescent="0.25">
      <c r="A461" s="75"/>
      <c r="B461" s="98"/>
      <c r="C461" s="99"/>
      <c r="D461" s="76"/>
      <c r="E461" s="77"/>
    </row>
    <row r="462" spans="1:5" x14ac:dyDescent="0.25">
      <c r="A462" s="75"/>
      <c r="B462" s="98"/>
      <c r="C462" s="99"/>
      <c r="D462" s="76"/>
      <c r="E462" s="77"/>
    </row>
    <row r="463" spans="1:5" x14ac:dyDescent="0.25">
      <c r="A463" s="75"/>
      <c r="B463" s="98"/>
      <c r="C463" s="99"/>
      <c r="D463" s="76"/>
      <c r="E463" s="77"/>
    </row>
    <row r="464" spans="1:5" x14ac:dyDescent="0.25">
      <c r="A464" s="75"/>
      <c r="B464" s="98"/>
      <c r="C464" s="99"/>
      <c r="D464" s="76"/>
      <c r="E464" s="77"/>
    </row>
    <row r="465" spans="1:5" x14ac:dyDescent="0.25">
      <c r="A465" s="75"/>
      <c r="B465" s="98"/>
      <c r="C465" s="99"/>
      <c r="D465" s="76"/>
      <c r="E465" s="77"/>
    </row>
    <row r="466" spans="1:5" x14ac:dyDescent="0.25">
      <c r="A466" s="75"/>
      <c r="B466" s="98"/>
      <c r="C466" s="99"/>
      <c r="D466" s="76"/>
      <c r="E466" s="77"/>
    </row>
    <row r="467" spans="1:5" x14ac:dyDescent="0.25">
      <c r="A467" s="75"/>
      <c r="B467" s="98"/>
      <c r="C467" s="99"/>
      <c r="D467" s="76"/>
      <c r="E467" s="77"/>
    </row>
    <row r="468" spans="1:5" x14ac:dyDescent="0.25">
      <c r="A468" s="75"/>
      <c r="B468" s="98"/>
      <c r="C468" s="99"/>
      <c r="D468" s="76"/>
      <c r="E468" s="77"/>
    </row>
    <row r="469" spans="1:5" x14ac:dyDescent="0.25">
      <c r="A469" s="75"/>
      <c r="B469" s="98"/>
      <c r="C469" s="99"/>
      <c r="D469" s="76"/>
      <c r="E469" s="77"/>
    </row>
    <row r="470" spans="1:5" x14ac:dyDescent="0.25">
      <c r="A470" s="75"/>
      <c r="B470" s="98"/>
      <c r="C470" s="99"/>
      <c r="D470" s="76"/>
      <c r="E470" s="77"/>
    </row>
    <row r="471" spans="1:5" x14ac:dyDescent="0.25">
      <c r="A471" s="75"/>
      <c r="B471" s="98"/>
      <c r="C471" s="99"/>
      <c r="D471" s="76"/>
      <c r="E471" s="77"/>
    </row>
    <row r="472" spans="1:5" x14ac:dyDescent="0.25">
      <c r="A472" s="75"/>
      <c r="B472" s="98"/>
      <c r="C472" s="99"/>
      <c r="D472" s="76"/>
      <c r="E472" s="77"/>
    </row>
    <row r="473" spans="1:5" x14ac:dyDescent="0.25">
      <c r="A473" s="75"/>
      <c r="B473" s="98"/>
      <c r="C473" s="99"/>
      <c r="D473" s="76"/>
      <c r="E473" s="77"/>
    </row>
    <row r="474" spans="1:5" x14ac:dyDescent="0.25">
      <c r="A474" s="75"/>
      <c r="B474" s="98"/>
      <c r="C474" s="99"/>
      <c r="D474" s="76"/>
      <c r="E474" s="77"/>
    </row>
    <row r="475" spans="1:5" x14ac:dyDescent="0.25">
      <c r="A475" s="75"/>
      <c r="B475" s="98"/>
      <c r="C475" s="99"/>
      <c r="D475" s="76"/>
      <c r="E475" s="77"/>
    </row>
    <row r="476" spans="1:5" x14ac:dyDescent="0.25">
      <c r="A476" s="75"/>
      <c r="B476" s="98"/>
      <c r="C476" s="99"/>
      <c r="D476" s="76"/>
      <c r="E476" s="77"/>
    </row>
    <row r="477" spans="1:5" x14ac:dyDescent="0.25">
      <c r="A477" s="75"/>
      <c r="B477" s="98"/>
      <c r="C477" s="99"/>
      <c r="D477" s="76"/>
      <c r="E477" s="77"/>
    </row>
    <row r="478" spans="1:5" x14ac:dyDescent="0.25">
      <c r="A478" s="75"/>
      <c r="B478" s="98"/>
      <c r="C478" s="99"/>
      <c r="D478" s="76"/>
      <c r="E478" s="77"/>
    </row>
    <row r="479" spans="1:5" x14ac:dyDescent="0.25">
      <c r="A479" s="75"/>
      <c r="B479" s="98"/>
      <c r="C479" s="99"/>
      <c r="D479" s="76"/>
      <c r="E479" s="77"/>
    </row>
    <row r="480" spans="1:5" x14ac:dyDescent="0.25">
      <c r="A480" s="75"/>
      <c r="B480" s="98"/>
      <c r="C480" s="99"/>
      <c r="D480" s="76"/>
      <c r="E480" s="77"/>
    </row>
    <row r="481" spans="1:5" x14ac:dyDescent="0.25">
      <c r="A481" s="75"/>
      <c r="B481" s="98"/>
      <c r="C481" s="99"/>
      <c r="D481" s="76"/>
      <c r="E481" s="77"/>
    </row>
    <row r="482" spans="1:5" x14ac:dyDescent="0.25">
      <c r="A482" s="75"/>
      <c r="B482" s="98"/>
      <c r="C482" s="99"/>
      <c r="D482" s="76"/>
      <c r="E482" s="77"/>
    </row>
    <row r="483" spans="1:5" x14ac:dyDescent="0.25">
      <c r="A483" s="75"/>
      <c r="B483" s="98"/>
      <c r="C483" s="99"/>
      <c r="D483" s="76"/>
      <c r="E483" s="77"/>
    </row>
    <row r="484" spans="1:5" x14ac:dyDescent="0.25">
      <c r="A484" s="75"/>
      <c r="B484" s="98"/>
      <c r="C484" s="99"/>
      <c r="D484" s="76"/>
      <c r="E484" s="77"/>
    </row>
    <row r="485" spans="1:5" x14ac:dyDescent="0.25">
      <c r="A485" s="75"/>
      <c r="B485" s="98"/>
      <c r="C485" s="99"/>
      <c r="D485" s="76"/>
      <c r="E485" s="77"/>
    </row>
    <row r="486" spans="1:5" x14ac:dyDescent="0.25">
      <c r="A486" s="75"/>
      <c r="B486" s="98"/>
      <c r="C486" s="99"/>
      <c r="D486" s="76"/>
      <c r="E486" s="77"/>
    </row>
    <row r="487" spans="1:5" x14ac:dyDescent="0.25">
      <c r="A487" s="75"/>
      <c r="B487" s="98"/>
      <c r="C487" s="99"/>
      <c r="D487" s="76"/>
      <c r="E487" s="77"/>
    </row>
    <row r="488" spans="1:5" x14ac:dyDescent="0.25">
      <c r="A488" s="75"/>
      <c r="B488" s="98"/>
      <c r="C488" s="99"/>
      <c r="D488" s="76"/>
      <c r="E488" s="77"/>
    </row>
    <row r="489" spans="1:5" x14ac:dyDescent="0.25">
      <c r="A489" s="75"/>
      <c r="B489" s="98"/>
      <c r="C489" s="99"/>
      <c r="D489" s="76"/>
      <c r="E489" s="77"/>
    </row>
    <row r="490" spans="1:5" x14ac:dyDescent="0.25">
      <c r="A490" s="75"/>
      <c r="B490" s="98"/>
      <c r="C490" s="99"/>
      <c r="D490" s="76"/>
      <c r="E490" s="77"/>
    </row>
    <row r="491" spans="1:5" x14ac:dyDescent="0.25">
      <c r="A491" s="75"/>
      <c r="B491" s="98"/>
      <c r="C491" s="99"/>
      <c r="D491" s="76"/>
      <c r="E491" s="77"/>
    </row>
    <row r="492" spans="1:5" x14ac:dyDescent="0.25">
      <c r="A492" s="75"/>
      <c r="B492" s="98"/>
      <c r="C492" s="99"/>
      <c r="D492" s="76"/>
      <c r="E492" s="77"/>
    </row>
    <row r="493" spans="1:5" x14ac:dyDescent="0.25">
      <c r="A493" s="75"/>
      <c r="B493" s="98"/>
      <c r="C493" s="99"/>
      <c r="D493" s="76"/>
      <c r="E493" s="77"/>
    </row>
    <row r="494" spans="1:5" x14ac:dyDescent="0.25">
      <c r="A494" s="75"/>
      <c r="B494" s="98"/>
      <c r="C494" s="99"/>
      <c r="D494" s="76"/>
      <c r="E494" s="77"/>
    </row>
    <row r="495" spans="1:5" x14ac:dyDescent="0.25">
      <c r="A495" s="75"/>
      <c r="B495" s="98"/>
      <c r="C495" s="99"/>
      <c r="D495" s="76"/>
      <c r="E495" s="77"/>
    </row>
    <row r="496" spans="1:5" x14ac:dyDescent="0.25">
      <c r="A496" s="75"/>
      <c r="B496" s="98"/>
      <c r="C496" s="99"/>
      <c r="D496" s="76"/>
      <c r="E496" s="77"/>
    </row>
    <row r="497" spans="1:5" x14ac:dyDescent="0.25">
      <c r="A497" s="75"/>
      <c r="B497" s="98"/>
      <c r="C497" s="99"/>
      <c r="D497" s="76"/>
      <c r="E497" s="77"/>
    </row>
    <row r="498" spans="1:5" x14ac:dyDescent="0.25">
      <c r="A498" s="75"/>
      <c r="B498" s="98"/>
      <c r="C498" s="99"/>
      <c r="D498" s="76"/>
      <c r="E498" s="77"/>
    </row>
    <row r="499" spans="1:5" x14ac:dyDescent="0.25">
      <c r="A499" s="75"/>
      <c r="B499" s="98"/>
      <c r="C499" s="99"/>
      <c r="D499" s="76"/>
      <c r="E499" s="77"/>
    </row>
    <row r="500" spans="1:5" x14ac:dyDescent="0.25">
      <c r="A500" s="75"/>
      <c r="B500" s="98"/>
      <c r="C500" s="99"/>
      <c r="D500" s="76"/>
      <c r="E500" s="77"/>
    </row>
    <row r="501" spans="1:5" x14ac:dyDescent="0.25">
      <c r="A501" s="75"/>
      <c r="B501" s="98"/>
      <c r="C501" s="99"/>
      <c r="D501" s="76"/>
      <c r="E501" s="77"/>
    </row>
    <row r="502" spans="1:5" x14ac:dyDescent="0.25">
      <c r="A502" s="75"/>
      <c r="B502" s="98"/>
      <c r="C502" s="99"/>
      <c r="D502" s="76"/>
      <c r="E502" s="77"/>
    </row>
    <row r="503" spans="1:5" x14ac:dyDescent="0.25">
      <c r="A503" s="75"/>
      <c r="B503" s="98"/>
      <c r="C503" s="99"/>
      <c r="D503" s="76"/>
      <c r="E503" s="77"/>
    </row>
    <row r="504" spans="1:5" x14ac:dyDescent="0.25">
      <c r="A504" s="75"/>
      <c r="B504" s="98"/>
      <c r="C504" s="99"/>
      <c r="D504" s="76"/>
      <c r="E504" s="77"/>
    </row>
    <row r="505" spans="1:5" x14ac:dyDescent="0.25">
      <c r="A505" s="75"/>
      <c r="B505" s="98"/>
      <c r="C505" s="99"/>
      <c r="D505" s="76"/>
      <c r="E505" s="77"/>
    </row>
    <row r="506" spans="1:5" x14ac:dyDescent="0.25">
      <c r="A506" s="75"/>
      <c r="B506" s="98"/>
      <c r="C506" s="99"/>
      <c r="D506" s="76"/>
      <c r="E506" s="77"/>
    </row>
    <row r="507" spans="1:5" x14ac:dyDescent="0.25">
      <c r="A507" s="75"/>
      <c r="B507" s="98"/>
      <c r="C507" s="99"/>
      <c r="D507" s="76"/>
      <c r="E507" s="77"/>
    </row>
    <row r="508" spans="1:5" x14ac:dyDescent="0.25">
      <c r="A508" s="75"/>
      <c r="B508" s="98"/>
      <c r="C508" s="99"/>
      <c r="D508" s="76"/>
      <c r="E508" s="77"/>
    </row>
    <row r="509" spans="1:5" x14ac:dyDescent="0.25">
      <c r="A509" s="75"/>
      <c r="B509" s="98"/>
      <c r="C509" s="99"/>
      <c r="D509" s="76"/>
      <c r="E509" s="77"/>
    </row>
    <row r="510" spans="1:5" x14ac:dyDescent="0.25">
      <c r="A510" s="75"/>
      <c r="B510" s="98"/>
      <c r="C510" s="99"/>
      <c r="D510" s="76"/>
      <c r="E510" s="77"/>
    </row>
    <row r="511" spans="1:5" x14ac:dyDescent="0.25">
      <c r="A511" s="75"/>
      <c r="B511" s="98"/>
      <c r="C511" s="99"/>
      <c r="D511" s="76"/>
      <c r="E511" s="77"/>
    </row>
    <row r="512" spans="1:5" x14ac:dyDescent="0.25">
      <c r="A512" s="75"/>
      <c r="B512" s="98"/>
      <c r="C512" s="99"/>
      <c r="D512" s="76"/>
      <c r="E512" s="77"/>
    </row>
    <row r="513" spans="1:5" x14ac:dyDescent="0.25">
      <c r="A513" s="75"/>
      <c r="B513" s="98"/>
      <c r="C513" s="99"/>
      <c r="D513" s="76"/>
      <c r="E513" s="77"/>
    </row>
    <row r="514" spans="1:5" x14ac:dyDescent="0.25">
      <c r="A514" s="75"/>
      <c r="B514" s="98"/>
      <c r="C514" s="99"/>
      <c r="D514" s="76"/>
      <c r="E514" s="77"/>
    </row>
    <row r="515" spans="1:5" x14ac:dyDescent="0.25">
      <c r="A515" s="75"/>
      <c r="B515" s="98"/>
      <c r="C515" s="99"/>
      <c r="D515" s="76"/>
      <c r="E515" s="77"/>
    </row>
    <row r="516" spans="1:5" x14ac:dyDescent="0.25">
      <c r="A516" s="75"/>
      <c r="B516" s="98"/>
      <c r="C516" s="99"/>
      <c r="D516" s="76"/>
      <c r="E516" s="77"/>
    </row>
    <row r="517" spans="1:5" x14ac:dyDescent="0.25">
      <c r="A517" s="75"/>
      <c r="B517" s="98"/>
      <c r="C517" s="99"/>
      <c r="D517" s="76"/>
      <c r="E517" s="77"/>
    </row>
    <row r="518" spans="1:5" x14ac:dyDescent="0.25">
      <c r="A518" s="75"/>
      <c r="B518" s="98"/>
      <c r="C518" s="99"/>
      <c r="D518" s="76"/>
      <c r="E518" s="77"/>
    </row>
    <row r="519" spans="1:5" x14ac:dyDescent="0.25">
      <c r="A519" s="75"/>
      <c r="B519" s="98"/>
      <c r="C519" s="99"/>
      <c r="D519" s="76"/>
      <c r="E519" s="77"/>
    </row>
    <row r="520" spans="1:5" x14ac:dyDescent="0.25">
      <c r="A520" s="75"/>
      <c r="B520" s="98"/>
      <c r="C520" s="99"/>
      <c r="D520" s="76"/>
      <c r="E520" s="77"/>
    </row>
    <row r="521" spans="1:5" x14ac:dyDescent="0.25">
      <c r="A521" s="75"/>
      <c r="B521" s="98"/>
      <c r="C521" s="99"/>
      <c r="D521" s="76"/>
      <c r="E521" s="77"/>
    </row>
    <row r="522" spans="1:5" x14ac:dyDescent="0.25">
      <c r="A522" s="75"/>
      <c r="B522" s="98"/>
      <c r="C522" s="99"/>
      <c r="D522" s="76"/>
      <c r="E522" s="77"/>
    </row>
    <row r="523" spans="1:5" x14ac:dyDescent="0.25">
      <c r="A523" s="75"/>
      <c r="B523" s="98"/>
      <c r="C523" s="99"/>
      <c r="D523" s="76"/>
      <c r="E523" s="77"/>
    </row>
    <row r="524" spans="1:5" x14ac:dyDescent="0.25">
      <c r="A524" s="75"/>
      <c r="B524" s="98"/>
      <c r="C524" s="99"/>
      <c r="D524" s="76"/>
      <c r="E524" s="77"/>
    </row>
    <row r="525" spans="1:5" x14ac:dyDescent="0.25">
      <c r="A525" s="75"/>
      <c r="B525" s="98"/>
      <c r="C525" s="99"/>
      <c r="D525" s="76"/>
      <c r="E525" s="77"/>
    </row>
    <row r="526" spans="1:5" x14ac:dyDescent="0.25">
      <c r="A526" s="75"/>
      <c r="B526" s="98"/>
      <c r="C526" s="99"/>
      <c r="D526" s="76"/>
      <c r="E526" s="77"/>
    </row>
    <row r="527" spans="1:5" x14ac:dyDescent="0.25">
      <c r="A527" s="75"/>
      <c r="B527" s="98"/>
      <c r="C527" s="99"/>
      <c r="D527" s="76"/>
      <c r="E527" s="77"/>
    </row>
    <row r="528" spans="1:5" x14ac:dyDescent="0.25">
      <c r="A528" s="75"/>
      <c r="B528" s="98"/>
      <c r="C528" s="99"/>
      <c r="D528" s="76"/>
      <c r="E528" s="77"/>
    </row>
    <row r="529" spans="1:5" x14ac:dyDescent="0.25">
      <c r="A529" s="75"/>
      <c r="B529" s="98"/>
      <c r="C529" s="99"/>
      <c r="D529" s="76"/>
      <c r="E529" s="77"/>
    </row>
    <row r="530" spans="1:5" x14ac:dyDescent="0.25">
      <c r="A530" s="75"/>
      <c r="B530" s="98"/>
      <c r="C530" s="99"/>
      <c r="D530" s="76"/>
      <c r="E530" s="77"/>
    </row>
    <row r="531" spans="1:5" x14ac:dyDescent="0.25">
      <c r="A531" s="75"/>
      <c r="B531" s="98"/>
      <c r="C531" s="99"/>
      <c r="D531" s="76"/>
      <c r="E531" s="77"/>
    </row>
    <row r="532" spans="1:5" x14ac:dyDescent="0.25">
      <c r="A532" s="75"/>
      <c r="B532" s="98"/>
      <c r="C532" s="99"/>
      <c r="D532" s="76"/>
      <c r="E532" s="77"/>
    </row>
    <row r="533" spans="1:5" x14ac:dyDescent="0.25">
      <c r="A533" s="75"/>
      <c r="B533" s="98"/>
      <c r="C533" s="99"/>
      <c r="D533" s="76"/>
      <c r="E533" s="77"/>
    </row>
    <row r="534" spans="1:5" x14ac:dyDescent="0.25">
      <c r="A534" s="75"/>
      <c r="B534" s="98"/>
      <c r="C534" s="99"/>
      <c r="D534" s="76"/>
      <c r="E534" s="77"/>
    </row>
    <row r="535" spans="1:5" x14ac:dyDescent="0.25">
      <c r="A535" s="75"/>
      <c r="B535" s="98"/>
      <c r="C535" s="99"/>
      <c r="D535" s="76"/>
      <c r="E535" s="77"/>
    </row>
    <row r="536" spans="1:5" x14ac:dyDescent="0.25">
      <c r="A536" s="75"/>
      <c r="B536" s="98"/>
      <c r="C536" s="99"/>
      <c r="D536" s="76"/>
      <c r="E536" s="77"/>
    </row>
    <row r="537" spans="1:5" x14ac:dyDescent="0.25">
      <c r="A537" s="75"/>
      <c r="B537" s="98"/>
      <c r="C537" s="99"/>
      <c r="D537" s="76"/>
      <c r="E537" s="77"/>
    </row>
    <row r="538" spans="1:5" x14ac:dyDescent="0.25">
      <c r="A538" s="75"/>
      <c r="B538" s="98"/>
      <c r="C538" s="99"/>
      <c r="D538" s="76"/>
      <c r="E538" s="77"/>
    </row>
    <row r="539" spans="1:5" x14ac:dyDescent="0.25">
      <c r="A539" s="75"/>
      <c r="B539" s="98"/>
      <c r="C539" s="99"/>
      <c r="D539" s="76"/>
      <c r="E539" s="77"/>
    </row>
    <row r="540" spans="1:5" x14ac:dyDescent="0.25">
      <c r="A540" s="75"/>
      <c r="B540" s="98"/>
      <c r="C540" s="99"/>
      <c r="D540" s="76"/>
      <c r="E540" s="77"/>
    </row>
    <row r="541" spans="1:5" x14ac:dyDescent="0.25">
      <c r="A541" s="75"/>
      <c r="B541" s="98"/>
      <c r="C541" s="99"/>
      <c r="D541" s="76"/>
      <c r="E541" s="77"/>
    </row>
    <row r="542" spans="1:5" x14ac:dyDescent="0.25">
      <c r="A542" s="75"/>
      <c r="B542" s="98"/>
      <c r="C542" s="99"/>
      <c r="D542" s="76"/>
      <c r="E542" s="77"/>
    </row>
    <row r="543" spans="1:5" x14ac:dyDescent="0.25">
      <c r="A543" s="75"/>
      <c r="B543" s="98"/>
      <c r="C543" s="99"/>
      <c r="D543" s="76"/>
      <c r="E543" s="77"/>
    </row>
    <row r="544" spans="1:5" x14ac:dyDescent="0.25">
      <c r="A544" s="75"/>
      <c r="B544" s="98"/>
      <c r="C544" s="99"/>
      <c r="D544" s="76"/>
      <c r="E544" s="77"/>
    </row>
    <row r="545" spans="1:5" x14ac:dyDescent="0.25">
      <c r="A545" s="75"/>
      <c r="B545" s="98"/>
      <c r="C545" s="99"/>
      <c r="D545" s="76"/>
      <c r="E545" s="77"/>
    </row>
    <row r="546" spans="1:5" x14ac:dyDescent="0.25">
      <c r="A546" s="75"/>
      <c r="B546" s="98"/>
      <c r="C546" s="99"/>
      <c r="D546" s="76"/>
      <c r="E546" s="77"/>
    </row>
    <row r="547" spans="1:5" x14ac:dyDescent="0.25">
      <c r="A547" s="75"/>
      <c r="B547" s="98"/>
      <c r="C547" s="99"/>
      <c r="D547" s="76"/>
      <c r="E547" s="77"/>
    </row>
    <row r="548" spans="1:5" x14ac:dyDescent="0.25">
      <c r="A548" s="75"/>
      <c r="B548" s="98"/>
      <c r="C548" s="99"/>
      <c r="D548" s="76"/>
      <c r="E548" s="77"/>
    </row>
    <row r="549" spans="1:5" x14ac:dyDescent="0.25">
      <c r="A549" s="75"/>
      <c r="B549" s="98"/>
      <c r="C549" s="99"/>
      <c r="D549" s="76"/>
      <c r="E549" s="77"/>
    </row>
    <row r="550" spans="1:5" x14ac:dyDescent="0.25">
      <c r="A550" s="75"/>
      <c r="B550" s="98"/>
      <c r="C550" s="99"/>
      <c r="D550" s="76"/>
      <c r="E550" s="77"/>
    </row>
    <row r="551" spans="1:5" x14ac:dyDescent="0.25">
      <c r="A551" s="75"/>
      <c r="B551" s="98"/>
      <c r="C551" s="99"/>
      <c r="D551" s="76"/>
      <c r="E551" s="77"/>
    </row>
    <row r="552" spans="1:5" x14ac:dyDescent="0.25">
      <c r="A552" s="75"/>
      <c r="B552" s="98"/>
      <c r="C552" s="99"/>
      <c r="D552" s="76"/>
      <c r="E552" s="77"/>
    </row>
    <row r="553" spans="1:5" x14ac:dyDescent="0.25">
      <c r="A553" s="75"/>
      <c r="B553" s="98"/>
      <c r="C553" s="99"/>
      <c r="D553" s="76"/>
      <c r="E553" s="77"/>
    </row>
    <row r="554" spans="1:5" x14ac:dyDescent="0.25">
      <c r="A554" s="75"/>
      <c r="B554" s="98"/>
      <c r="C554" s="99"/>
      <c r="D554" s="76"/>
      <c r="E554" s="77"/>
    </row>
    <row r="555" spans="1:5" x14ac:dyDescent="0.25">
      <c r="A555" s="75"/>
      <c r="B555" s="98"/>
      <c r="C555" s="99"/>
      <c r="D555" s="76"/>
      <c r="E555" s="77"/>
    </row>
    <row r="556" spans="1:5" x14ac:dyDescent="0.25">
      <c r="A556" s="75"/>
      <c r="B556" s="98"/>
      <c r="C556" s="99"/>
      <c r="D556" s="76"/>
      <c r="E556" s="77"/>
    </row>
    <row r="557" spans="1:5" x14ac:dyDescent="0.25">
      <c r="A557" s="75"/>
      <c r="B557" s="98"/>
      <c r="C557" s="99"/>
      <c r="D557" s="76"/>
      <c r="E557" s="77"/>
    </row>
    <row r="558" spans="1:5" x14ac:dyDescent="0.25">
      <c r="A558" s="75"/>
      <c r="B558" s="98"/>
      <c r="C558" s="99"/>
      <c r="D558" s="76"/>
      <c r="E558" s="77"/>
    </row>
    <row r="559" spans="1:5" x14ac:dyDescent="0.25">
      <c r="A559" s="75"/>
      <c r="B559" s="98"/>
      <c r="C559" s="99"/>
      <c r="D559" s="76"/>
      <c r="E559" s="77"/>
    </row>
    <row r="560" spans="1:5" x14ac:dyDescent="0.25">
      <c r="A560" s="75"/>
      <c r="B560" s="98"/>
      <c r="C560" s="99"/>
      <c r="D560" s="76"/>
      <c r="E560" s="77"/>
    </row>
    <row r="561" spans="1:5" x14ac:dyDescent="0.25">
      <c r="A561" s="75"/>
      <c r="B561" s="98"/>
      <c r="C561" s="99"/>
      <c r="D561" s="76"/>
      <c r="E561" s="77"/>
    </row>
    <row r="562" spans="1:5" x14ac:dyDescent="0.25">
      <c r="A562" s="75"/>
      <c r="B562" s="98"/>
      <c r="C562" s="99"/>
      <c r="D562" s="76"/>
      <c r="E562" s="77"/>
    </row>
    <row r="563" spans="1:5" x14ac:dyDescent="0.25">
      <c r="A563" s="75"/>
      <c r="B563" s="98"/>
      <c r="C563" s="99"/>
      <c r="D563" s="76"/>
      <c r="E563" s="77"/>
    </row>
    <row r="564" spans="1:5" x14ac:dyDescent="0.25">
      <c r="A564" s="75"/>
      <c r="B564" s="98"/>
      <c r="C564" s="99"/>
      <c r="D564" s="76"/>
      <c r="E564" s="77"/>
    </row>
    <row r="565" spans="1:5" x14ac:dyDescent="0.25">
      <c r="A565" s="75"/>
      <c r="B565" s="98"/>
      <c r="C565" s="99"/>
      <c r="D565" s="76"/>
      <c r="E565" s="77"/>
    </row>
    <row r="566" spans="1:5" x14ac:dyDescent="0.25">
      <c r="A566" s="75"/>
      <c r="B566" s="98"/>
      <c r="C566" s="99"/>
      <c r="D566" s="76"/>
      <c r="E566" s="77"/>
    </row>
    <row r="567" spans="1:5" x14ac:dyDescent="0.25">
      <c r="A567" s="75"/>
      <c r="B567" s="98"/>
      <c r="C567" s="99"/>
      <c r="D567" s="76"/>
      <c r="E567" s="77"/>
    </row>
    <row r="568" spans="1:5" x14ac:dyDescent="0.25">
      <c r="A568" s="75"/>
      <c r="B568" s="98"/>
      <c r="C568" s="99"/>
      <c r="D568" s="76"/>
      <c r="E568" s="77"/>
    </row>
    <row r="569" spans="1:5" x14ac:dyDescent="0.25">
      <c r="A569" s="75"/>
      <c r="B569" s="98"/>
      <c r="C569" s="99"/>
      <c r="D569" s="76"/>
      <c r="E569" s="77"/>
    </row>
    <row r="570" spans="1:5" x14ac:dyDescent="0.25">
      <c r="A570" s="75"/>
      <c r="B570" s="98"/>
      <c r="C570" s="99"/>
      <c r="D570" s="76"/>
      <c r="E570" s="77"/>
    </row>
    <row r="571" spans="1:5" x14ac:dyDescent="0.25">
      <c r="A571" s="75"/>
      <c r="B571" s="98"/>
      <c r="C571" s="99"/>
      <c r="D571" s="76"/>
      <c r="E571" s="77"/>
    </row>
    <row r="572" spans="1:5" x14ac:dyDescent="0.25">
      <c r="A572" s="75"/>
      <c r="B572" s="98"/>
      <c r="C572" s="99"/>
      <c r="D572" s="76"/>
      <c r="E572" s="77"/>
    </row>
    <row r="573" spans="1:5" x14ac:dyDescent="0.25">
      <c r="A573" s="75"/>
      <c r="B573" s="98"/>
      <c r="C573" s="99"/>
      <c r="D573" s="76"/>
      <c r="E573" s="77"/>
    </row>
    <row r="574" spans="1:5" x14ac:dyDescent="0.25">
      <c r="A574" s="75"/>
      <c r="B574" s="98"/>
      <c r="C574" s="99"/>
      <c r="D574" s="76"/>
      <c r="E574" s="77"/>
    </row>
    <row r="575" spans="1:5" x14ac:dyDescent="0.25">
      <c r="A575" s="75"/>
      <c r="B575" s="98"/>
      <c r="C575" s="99"/>
      <c r="D575" s="76"/>
      <c r="E575" s="77"/>
    </row>
    <row r="576" spans="1:5" x14ac:dyDescent="0.25">
      <c r="A576" s="75"/>
      <c r="B576" s="98"/>
      <c r="C576" s="99"/>
      <c r="D576" s="76"/>
      <c r="E576" s="77"/>
    </row>
    <row r="577" spans="1:5" x14ac:dyDescent="0.25">
      <c r="A577" s="75"/>
      <c r="B577" s="98"/>
      <c r="C577" s="99"/>
      <c r="D577" s="76"/>
      <c r="E577" s="77"/>
    </row>
    <row r="578" spans="1:5" x14ac:dyDescent="0.25">
      <c r="A578" s="75"/>
      <c r="B578" s="98"/>
      <c r="C578" s="99"/>
      <c r="D578" s="76"/>
      <c r="E578" s="77"/>
    </row>
    <row r="579" spans="1:5" x14ac:dyDescent="0.25">
      <c r="A579" s="75"/>
      <c r="B579" s="98"/>
      <c r="C579" s="99"/>
      <c r="D579" s="76"/>
      <c r="E579" s="77"/>
    </row>
    <row r="580" spans="1:5" x14ac:dyDescent="0.25">
      <c r="A580" s="75"/>
      <c r="B580" s="98"/>
      <c r="C580" s="99"/>
      <c r="D580" s="76"/>
      <c r="E580" s="77"/>
    </row>
    <row r="581" spans="1:5" x14ac:dyDescent="0.25">
      <c r="A581" s="75"/>
      <c r="B581" s="98"/>
      <c r="C581" s="99"/>
      <c r="D581" s="76"/>
      <c r="E581" s="77"/>
    </row>
    <row r="582" spans="1:5" x14ac:dyDescent="0.25">
      <c r="A582" s="75"/>
      <c r="B582" s="98"/>
      <c r="C582" s="99"/>
      <c r="D582" s="76"/>
      <c r="E582" s="77"/>
    </row>
    <row r="583" spans="1:5" x14ac:dyDescent="0.25">
      <c r="A583" s="75"/>
      <c r="B583" s="98"/>
      <c r="C583" s="99"/>
      <c r="D583" s="76"/>
      <c r="E583" s="77"/>
    </row>
    <row r="584" spans="1:5" x14ac:dyDescent="0.25">
      <c r="A584" s="75"/>
      <c r="B584" s="98"/>
      <c r="C584" s="99"/>
      <c r="D584" s="76"/>
      <c r="E584" s="77"/>
    </row>
    <row r="585" spans="1:5" x14ac:dyDescent="0.25">
      <c r="A585" s="75"/>
      <c r="B585" s="98"/>
      <c r="C585" s="99"/>
      <c r="D585" s="76"/>
      <c r="E585" s="77"/>
    </row>
    <row r="586" spans="1:5" x14ac:dyDescent="0.25">
      <c r="A586" s="75"/>
      <c r="B586" s="98"/>
      <c r="C586" s="99"/>
      <c r="D586" s="76"/>
      <c r="E586" s="77"/>
    </row>
    <row r="587" spans="1:5" x14ac:dyDescent="0.25">
      <c r="A587" s="75"/>
      <c r="B587" s="98"/>
      <c r="C587" s="99"/>
      <c r="D587" s="76"/>
      <c r="E587" s="77"/>
    </row>
    <row r="588" spans="1:5" x14ac:dyDescent="0.25">
      <c r="A588" s="75"/>
      <c r="B588" s="98"/>
      <c r="C588" s="99"/>
      <c r="D588" s="76"/>
      <c r="E588" s="77"/>
    </row>
    <row r="589" spans="1:5" x14ac:dyDescent="0.25">
      <c r="A589" s="75"/>
      <c r="B589" s="98"/>
      <c r="C589" s="99"/>
      <c r="D589" s="76"/>
      <c r="E589" s="77"/>
    </row>
    <row r="590" spans="1:5" x14ac:dyDescent="0.25">
      <c r="A590" s="75"/>
      <c r="B590" s="98"/>
      <c r="C590" s="99"/>
      <c r="D590" s="76"/>
      <c r="E590" s="77"/>
    </row>
    <row r="591" spans="1:5" x14ac:dyDescent="0.25">
      <c r="A591" s="75"/>
      <c r="B591" s="98"/>
      <c r="C591" s="99"/>
      <c r="D591" s="76"/>
      <c r="E591" s="77"/>
    </row>
    <row r="592" spans="1:5" x14ac:dyDescent="0.25">
      <c r="A592" s="75"/>
      <c r="B592" s="98"/>
      <c r="C592" s="99"/>
      <c r="D592" s="76"/>
      <c r="E592" s="77"/>
    </row>
    <row r="593" spans="1:5" x14ac:dyDescent="0.25">
      <c r="A593" s="75"/>
      <c r="B593" s="98"/>
      <c r="C593" s="99"/>
      <c r="D593" s="76"/>
      <c r="E593" s="77"/>
    </row>
    <row r="594" spans="1:5" x14ac:dyDescent="0.25">
      <c r="A594" s="75"/>
      <c r="B594" s="98"/>
      <c r="C594" s="99"/>
      <c r="D594" s="76"/>
      <c r="E594" s="77"/>
    </row>
    <row r="595" spans="1:5" x14ac:dyDescent="0.25">
      <c r="A595" s="75"/>
      <c r="B595" s="98"/>
      <c r="C595" s="99"/>
      <c r="D595" s="76"/>
      <c r="E595" s="77"/>
    </row>
    <row r="596" spans="1:5" x14ac:dyDescent="0.25">
      <c r="A596" s="75"/>
      <c r="B596" s="98"/>
      <c r="C596" s="99"/>
      <c r="D596" s="76"/>
      <c r="E596" s="77"/>
    </row>
    <row r="597" spans="1:5" x14ac:dyDescent="0.25">
      <c r="A597" s="75"/>
      <c r="B597" s="98"/>
      <c r="C597" s="99"/>
      <c r="D597" s="76"/>
      <c r="E597" s="77"/>
    </row>
    <row r="598" spans="1:5" x14ac:dyDescent="0.25">
      <c r="A598" s="75"/>
      <c r="B598" s="98"/>
      <c r="C598" s="99"/>
      <c r="D598" s="76"/>
      <c r="E598" s="77"/>
    </row>
    <row r="599" spans="1:5" x14ac:dyDescent="0.25">
      <c r="A599" s="75"/>
      <c r="B599" s="98"/>
      <c r="C599" s="99"/>
      <c r="D599" s="76"/>
      <c r="E599" s="77"/>
    </row>
    <row r="600" spans="1:5" x14ac:dyDescent="0.25">
      <c r="A600" s="75"/>
      <c r="B600" s="98"/>
      <c r="C600" s="99"/>
      <c r="D600" s="76"/>
      <c r="E600" s="77"/>
    </row>
    <row r="601" spans="1:5" x14ac:dyDescent="0.25">
      <c r="A601" s="75"/>
      <c r="B601" s="98"/>
      <c r="C601" s="99"/>
      <c r="D601" s="76"/>
      <c r="E601" s="77"/>
    </row>
    <row r="602" spans="1:5" x14ac:dyDescent="0.25">
      <c r="A602" s="75"/>
      <c r="B602" s="98"/>
      <c r="C602" s="99"/>
      <c r="D602" s="76"/>
      <c r="E602" s="77"/>
    </row>
    <row r="603" spans="1:5" x14ac:dyDescent="0.25">
      <c r="A603" s="75"/>
      <c r="B603" s="98"/>
      <c r="C603" s="99"/>
      <c r="D603" s="76"/>
      <c r="E603" s="77"/>
    </row>
    <row r="604" spans="1:5" x14ac:dyDescent="0.25">
      <c r="A604" s="75"/>
      <c r="B604" s="98"/>
      <c r="C604" s="99"/>
      <c r="D604" s="76"/>
      <c r="E604" s="77"/>
    </row>
    <row r="605" spans="1:5" x14ac:dyDescent="0.25">
      <c r="A605" s="75"/>
      <c r="B605" s="98"/>
      <c r="C605" s="99"/>
      <c r="D605" s="76"/>
      <c r="E605" s="77"/>
    </row>
    <row r="606" spans="1:5" x14ac:dyDescent="0.25">
      <c r="A606" s="75"/>
      <c r="B606" s="98"/>
      <c r="C606" s="99"/>
      <c r="D606" s="76"/>
      <c r="E606" s="77"/>
    </row>
    <row r="607" spans="1:5" x14ac:dyDescent="0.25">
      <c r="A607" s="75"/>
      <c r="B607" s="98"/>
      <c r="C607" s="99"/>
      <c r="D607" s="76"/>
      <c r="E607" s="77"/>
    </row>
    <row r="608" spans="1:5" x14ac:dyDescent="0.25">
      <c r="A608" s="75"/>
      <c r="B608" s="98"/>
      <c r="C608" s="99"/>
      <c r="D608" s="76"/>
      <c r="E608" s="77"/>
    </row>
    <row r="609" spans="1:5" x14ac:dyDescent="0.25">
      <c r="A609" s="75"/>
      <c r="B609" s="98"/>
      <c r="C609" s="99"/>
      <c r="D609" s="76"/>
      <c r="E609" s="77"/>
    </row>
    <row r="610" spans="1:5" x14ac:dyDescent="0.25">
      <c r="A610" s="75"/>
      <c r="B610" s="98"/>
      <c r="C610" s="99"/>
      <c r="D610" s="76"/>
      <c r="E610" s="77"/>
    </row>
    <row r="611" spans="1:5" x14ac:dyDescent="0.25">
      <c r="A611" s="75"/>
      <c r="B611" s="98"/>
      <c r="C611" s="99"/>
      <c r="D611" s="76"/>
      <c r="E611" s="77"/>
    </row>
    <row r="612" spans="1:5" x14ac:dyDescent="0.25">
      <c r="A612" s="75"/>
      <c r="B612" s="98"/>
      <c r="C612" s="99"/>
      <c r="D612" s="76"/>
      <c r="E612" s="77"/>
    </row>
    <row r="613" spans="1:5" x14ac:dyDescent="0.25">
      <c r="A613" s="75"/>
      <c r="B613" s="98"/>
      <c r="C613" s="99"/>
      <c r="D613" s="76"/>
      <c r="E613" s="77"/>
    </row>
    <row r="614" spans="1:5" x14ac:dyDescent="0.25">
      <c r="A614" s="75"/>
      <c r="B614" s="98"/>
      <c r="C614" s="99"/>
      <c r="D614" s="76"/>
      <c r="E614" s="77"/>
    </row>
    <row r="615" spans="1:5" x14ac:dyDescent="0.25">
      <c r="A615" s="75"/>
      <c r="B615" s="98"/>
      <c r="C615" s="99"/>
      <c r="D615" s="76"/>
      <c r="E615" s="77"/>
    </row>
    <row r="616" spans="1:5" x14ac:dyDescent="0.25">
      <c r="A616" s="75"/>
      <c r="B616" s="98"/>
      <c r="C616" s="99"/>
      <c r="D616" s="76"/>
      <c r="E616" s="77"/>
    </row>
    <row r="617" spans="1:5" x14ac:dyDescent="0.25">
      <c r="A617" s="75"/>
      <c r="B617" s="98"/>
      <c r="C617" s="99"/>
      <c r="D617" s="76"/>
      <c r="E617" s="77"/>
    </row>
    <row r="618" spans="1:5" x14ac:dyDescent="0.25">
      <c r="A618" s="75"/>
      <c r="B618" s="98"/>
      <c r="C618" s="99"/>
      <c r="D618" s="76"/>
      <c r="E618" s="77"/>
    </row>
    <row r="619" spans="1:5" x14ac:dyDescent="0.25">
      <c r="A619" s="75"/>
      <c r="B619" s="98"/>
      <c r="C619" s="99"/>
      <c r="D619" s="76"/>
      <c r="E619" s="77"/>
    </row>
    <row r="620" spans="1:5" x14ac:dyDescent="0.25">
      <c r="A620" s="75"/>
      <c r="B620" s="98"/>
      <c r="C620" s="99"/>
      <c r="D620" s="76"/>
      <c r="E620" s="77"/>
    </row>
    <row r="621" spans="1:5" x14ac:dyDescent="0.25">
      <c r="A621" s="75"/>
      <c r="B621" s="98"/>
      <c r="C621" s="99"/>
      <c r="D621" s="76"/>
      <c r="E621" s="77"/>
    </row>
    <row r="622" spans="1:5" x14ac:dyDescent="0.25">
      <c r="A622" s="75"/>
      <c r="B622" s="98"/>
      <c r="C622" s="99"/>
      <c r="D622" s="76"/>
      <c r="E622" s="77"/>
    </row>
    <row r="623" spans="1:5" x14ac:dyDescent="0.25">
      <c r="A623" s="75"/>
      <c r="B623" s="98"/>
      <c r="C623" s="99"/>
      <c r="D623" s="76"/>
      <c r="E623" s="77"/>
    </row>
    <row r="624" spans="1:5" x14ac:dyDescent="0.25">
      <c r="A624" s="75"/>
      <c r="B624" s="98"/>
      <c r="C624" s="99"/>
      <c r="D624" s="76"/>
      <c r="E624" s="77"/>
    </row>
    <row r="625" spans="1:5" x14ac:dyDescent="0.25">
      <c r="A625" s="75"/>
      <c r="B625" s="98"/>
      <c r="C625" s="99"/>
      <c r="D625" s="76"/>
      <c r="E625" s="77"/>
    </row>
    <row r="626" spans="1:5" x14ac:dyDescent="0.25">
      <c r="A626" s="75"/>
      <c r="B626" s="98"/>
      <c r="C626" s="99"/>
      <c r="D626" s="76"/>
      <c r="E626" s="77"/>
    </row>
    <row r="627" spans="1:5" x14ac:dyDescent="0.25">
      <c r="A627" s="75"/>
      <c r="B627" s="98"/>
      <c r="C627" s="99"/>
      <c r="D627" s="76"/>
      <c r="E627" s="77"/>
    </row>
    <row r="628" spans="1:5" x14ac:dyDescent="0.25">
      <c r="A628" s="75"/>
      <c r="B628" s="98"/>
      <c r="C628" s="99"/>
      <c r="D628" s="76"/>
      <c r="E628" s="77"/>
    </row>
    <row r="629" spans="1:5" x14ac:dyDescent="0.25">
      <c r="A629" s="75"/>
      <c r="B629" s="98"/>
      <c r="C629" s="99"/>
      <c r="D629" s="76"/>
      <c r="E629" s="77"/>
    </row>
    <row r="630" spans="1:5" x14ac:dyDescent="0.25">
      <c r="A630" s="75"/>
      <c r="B630" s="98"/>
      <c r="C630" s="99"/>
      <c r="D630" s="76"/>
      <c r="E630" s="77"/>
    </row>
    <row r="631" spans="1:5" x14ac:dyDescent="0.25">
      <c r="A631" s="75"/>
      <c r="B631" s="98"/>
      <c r="C631" s="99"/>
      <c r="D631" s="76"/>
      <c r="E631" s="77"/>
    </row>
    <row r="632" spans="1:5" x14ac:dyDescent="0.25">
      <c r="A632" s="75"/>
      <c r="B632" s="98"/>
      <c r="C632" s="99"/>
      <c r="D632" s="76"/>
      <c r="E632" s="77"/>
    </row>
    <row r="633" spans="1:5" x14ac:dyDescent="0.25">
      <c r="A633" s="75"/>
      <c r="B633" s="98"/>
      <c r="C633" s="99"/>
      <c r="D633" s="76"/>
      <c r="E633" s="77"/>
    </row>
    <row r="634" spans="1:5" x14ac:dyDescent="0.25">
      <c r="A634" s="75"/>
      <c r="B634" s="98"/>
      <c r="C634" s="99"/>
      <c r="D634" s="76"/>
      <c r="E634" s="77"/>
    </row>
    <row r="635" spans="1:5" x14ac:dyDescent="0.25">
      <c r="A635" s="75"/>
      <c r="B635" s="98"/>
      <c r="C635" s="99"/>
      <c r="D635" s="76"/>
      <c r="E635" s="77"/>
    </row>
    <row r="636" spans="1:5" x14ac:dyDescent="0.25">
      <c r="A636" s="75"/>
      <c r="B636" s="98"/>
      <c r="C636" s="99"/>
      <c r="D636" s="76"/>
      <c r="E636" s="77"/>
    </row>
    <row r="637" spans="1:5" x14ac:dyDescent="0.25">
      <c r="A637" s="75"/>
      <c r="B637" s="98"/>
      <c r="C637" s="99"/>
      <c r="D637" s="76"/>
      <c r="E637" s="77"/>
    </row>
    <row r="638" spans="1:5" x14ac:dyDescent="0.25">
      <c r="A638" s="75"/>
      <c r="B638" s="98"/>
      <c r="C638" s="99"/>
      <c r="D638" s="76"/>
      <c r="E638" s="77"/>
    </row>
    <row r="639" spans="1:5" x14ac:dyDescent="0.25">
      <c r="A639" s="75"/>
      <c r="B639" s="98"/>
      <c r="C639" s="99"/>
      <c r="D639" s="76"/>
      <c r="E639" s="77"/>
    </row>
    <row r="640" spans="1:5" x14ac:dyDescent="0.25">
      <c r="A640" s="75"/>
      <c r="B640" s="98"/>
      <c r="C640" s="99"/>
      <c r="D640" s="76"/>
      <c r="E640" s="77"/>
    </row>
    <row r="641" spans="1:5" x14ac:dyDescent="0.25">
      <c r="A641" s="75"/>
      <c r="B641" s="98"/>
      <c r="C641" s="99"/>
      <c r="D641" s="76"/>
      <c r="E641" s="77"/>
    </row>
    <row r="642" spans="1:5" x14ac:dyDescent="0.25">
      <c r="A642" s="75"/>
      <c r="B642" s="98"/>
      <c r="C642" s="99"/>
      <c r="D642" s="76"/>
      <c r="E642" s="77"/>
    </row>
    <row r="643" spans="1:5" x14ac:dyDescent="0.25">
      <c r="A643" s="75"/>
      <c r="B643" s="98"/>
      <c r="C643" s="99"/>
      <c r="D643" s="76"/>
      <c r="E643" s="77"/>
    </row>
    <row r="644" spans="1:5" x14ac:dyDescent="0.25">
      <c r="A644" s="75"/>
      <c r="B644" s="98"/>
      <c r="C644" s="99"/>
      <c r="D644" s="76"/>
      <c r="E644" s="77"/>
    </row>
    <row r="645" spans="1:5" x14ac:dyDescent="0.25">
      <c r="A645" s="75"/>
      <c r="B645" s="98"/>
      <c r="C645" s="99"/>
      <c r="D645" s="76"/>
      <c r="E645" s="77"/>
    </row>
    <row r="646" spans="1:5" x14ac:dyDescent="0.25">
      <c r="A646" s="75"/>
      <c r="B646" s="98"/>
      <c r="C646" s="99"/>
      <c r="D646" s="76"/>
      <c r="E646" s="77"/>
    </row>
    <row r="647" spans="1:5" x14ac:dyDescent="0.25">
      <c r="A647" s="75"/>
      <c r="B647" s="98"/>
      <c r="C647" s="99"/>
      <c r="D647" s="76"/>
      <c r="E647" s="77"/>
    </row>
    <row r="648" spans="1:5" x14ac:dyDescent="0.25">
      <c r="A648" s="75"/>
      <c r="B648" s="98"/>
      <c r="C648" s="99"/>
      <c r="D648" s="76"/>
      <c r="E648" s="77"/>
    </row>
    <row r="649" spans="1:5" x14ac:dyDescent="0.25">
      <c r="A649" s="75"/>
      <c r="B649" s="98"/>
      <c r="C649" s="99"/>
      <c r="D649" s="76"/>
      <c r="E649" s="77"/>
    </row>
    <row r="650" spans="1:5" x14ac:dyDescent="0.25">
      <c r="A650" s="75"/>
      <c r="B650" s="98"/>
      <c r="C650" s="99"/>
      <c r="D650" s="76"/>
      <c r="E650" s="77"/>
    </row>
    <row r="651" spans="1:5" x14ac:dyDescent="0.25">
      <c r="A651" s="75"/>
      <c r="B651" s="98"/>
      <c r="C651" s="99"/>
      <c r="D651" s="76"/>
      <c r="E651" s="77"/>
    </row>
    <row r="652" spans="1:5" x14ac:dyDescent="0.25">
      <c r="A652" s="75"/>
      <c r="B652" s="98"/>
      <c r="C652" s="99"/>
      <c r="D652" s="76"/>
      <c r="E652" s="77"/>
    </row>
    <row r="653" spans="1:5" x14ac:dyDescent="0.25">
      <c r="A653" s="75"/>
      <c r="B653" s="98"/>
      <c r="C653" s="99"/>
      <c r="D653" s="76"/>
      <c r="E653" s="77"/>
    </row>
    <row r="654" spans="1:5" x14ac:dyDescent="0.25">
      <c r="A654" s="75"/>
      <c r="B654" s="98"/>
      <c r="C654" s="99"/>
      <c r="D654" s="76"/>
      <c r="E654" s="77"/>
    </row>
    <row r="655" spans="1:5" x14ac:dyDescent="0.25">
      <c r="A655" s="75"/>
      <c r="B655" s="98"/>
      <c r="C655" s="99"/>
      <c r="D655" s="76"/>
      <c r="E655" s="77"/>
    </row>
    <row r="656" spans="1:5" x14ac:dyDescent="0.25">
      <c r="A656" s="75"/>
      <c r="B656" s="98"/>
      <c r="C656" s="99"/>
      <c r="D656" s="76"/>
      <c r="E656" s="77"/>
    </row>
    <row r="657" spans="1:5" x14ac:dyDescent="0.25">
      <c r="A657" s="75"/>
      <c r="B657" s="98"/>
      <c r="C657" s="99"/>
      <c r="D657" s="76"/>
      <c r="E657" s="77"/>
    </row>
    <row r="658" spans="1:5" x14ac:dyDescent="0.25">
      <c r="A658" s="75"/>
      <c r="B658" s="98"/>
      <c r="C658" s="99"/>
      <c r="D658" s="76"/>
      <c r="E658" s="77"/>
    </row>
    <row r="659" spans="1:5" x14ac:dyDescent="0.25">
      <c r="A659" s="75"/>
      <c r="B659" s="98"/>
      <c r="C659" s="99"/>
      <c r="D659" s="76"/>
      <c r="E659" s="77"/>
    </row>
    <row r="660" spans="1:5" x14ac:dyDescent="0.25">
      <c r="A660" s="75"/>
      <c r="B660" s="98"/>
      <c r="C660" s="99"/>
      <c r="D660" s="76"/>
      <c r="E660" s="77"/>
    </row>
    <row r="661" spans="1:5" x14ac:dyDescent="0.25">
      <c r="A661" s="75"/>
      <c r="B661" s="98"/>
      <c r="C661" s="99"/>
      <c r="D661" s="76"/>
      <c r="E661" s="77"/>
    </row>
    <row r="662" spans="1:5" x14ac:dyDescent="0.25">
      <c r="A662" s="75"/>
      <c r="B662" s="98"/>
      <c r="C662" s="99"/>
      <c r="D662" s="76"/>
      <c r="E662" s="77"/>
    </row>
    <row r="663" spans="1:5" x14ac:dyDescent="0.25">
      <c r="A663" s="75"/>
      <c r="B663" s="98"/>
      <c r="C663" s="99"/>
      <c r="D663" s="76"/>
      <c r="E663" s="77"/>
    </row>
    <row r="664" spans="1:5" x14ac:dyDescent="0.25">
      <c r="A664" s="75"/>
      <c r="B664" s="98"/>
      <c r="C664" s="99"/>
      <c r="D664" s="76"/>
      <c r="E664" s="77"/>
    </row>
    <row r="665" spans="1:5" x14ac:dyDescent="0.25">
      <c r="A665" s="75"/>
      <c r="B665" s="98"/>
      <c r="C665" s="99"/>
      <c r="D665" s="76"/>
      <c r="E665" s="77"/>
    </row>
    <row r="666" spans="1:5" x14ac:dyDescent="0.25">
      <c r="A666" s="75"/>
      <c r="B666" s="98"/>
      <c r="C666" s="99"/>
      <c r="D666" s="76"/>
      <c r="E666" s="77"/>
    </row>
    <row r="667" spans="1:5" x14ac:dyDescent="0.25">
      <c r="A667" s="75"/>
      <c r="B667" s="98"/>
      <c r="C667" s="99"/>
      <c r="D667" s="76"/>
      <c r="E667" s="77"/>
    </row>
    <row r="668" spans="1:5" x14ac:dyDescent="0.25">
      <c r="A668" s="75"/>
      <c r="B668" s="98"/>
      <c r="C668" s="99"/>
      <c r="D668" s="76"/>
      <c r="E668" s="77"/>
    </row>
    <row r="669" spans="1:5" x14ac:dyDescent="0.25">
      <c r="A669" s="75"/>
      <c r="B669" s="98"/>
      <c r="C669" s="99"/>
      <c r="D669" s="76"/>
      <c r="E669" s="77"/>
    </row>
    <row r="670" spans="1:5" x14ac:dyDescent="0.25">
      <c r="A670" s="75"/>
      <c r="B670" s="98"/>
      <c r="C670" s="99"/>
      <c r="D670" s="76"/>
      <c r="E670" s="77"/>
    </row>
    <row r="671" spans="1:5" x14ac:dyDescent="0.25">
      <c r="A671" s="75"/>
      <c r="B671" s="98"/>
      <c r="C671" s="99"/>
      <c r="D671" s="76"/>
      <c r="E671" s="77"/>
    </row>
    <row r="672" spans="1:5" x14ac:dyDescent="0.25">
      <c r="A672" s="75"/>
      <c r="B672" s="98"/>
      <c r="C672" s="99"/>
      <c r="D672" s="76"/>
      <c r="E672" s="77"/>
    </row>
    <row r="673" spans="1:5" x14ac:dyDescent="0.25">
      <c r="A673" s="75"/>
      <c r="B673" s="98"/>
      <c r="C673" s="99"/>
      <c r="D673" s="76"/>
      <c r="E673" s="77"/>
    </row>
    <row r="674" spans="1:5" x14ac:dyDescent="0.25">
      <c r="A674" s="75"/>
      <c r="B674" s="98"/>
      <c r="C674" s="99"/>
      <c r="D674" s="76"/>
      <c r="E674" s="77"/>
    </row>
    <row r="675" spans="1:5" x14ac:dyDescent="0.25">
      <c r="A675" s="75"/>
      <c r="B675" s="98"/>
      <c r="C675" s="99"/>
      <c r="D675" s="76"/>
      <c r="E675" s="77"/>
    </row>
    <row r="676" spans="1:5" x14ac:dyDescent="0.25">
      <c r="A676" s="75"/>
      <c r="B676" s="98"/>
      <c r="C676" s="99"/>
      <c r="D676" s="76"/>
      <c r="E676" s="77"/>
    </row>
    <row r="677" spans="1:5" x14ac:dyDescent="0.25">
      <c r="A677" s="75"/>
      <c r="B677" s="98"/>
      <c r="C677" s="99"/>
      <c r="D677" s="76"/>
      <c r="E677" s="77"/>
    </row>
    <row r="678" spans="1:5" x14ac:dyDescent="0.25">
      <c r="A678" s="75"/>
      <c r="B678" s="98"/>
      <c r="C678" s="99"/>
      <c r="D678" s="76"/>
      <c r="E678" s="77"/>
    </row>
    <row r="679" spans="1:5" x14ac:dyDescent="0.25">
      <c r="A679" s="75"/>
      <c r="B679" s="98"/>
      <c r="C679" s="99"/>
      <c r="D679" s="76"/>
      <c r="E679" s="77"/>
    </row>
    <row r="680" spans="1:5" x14ac:dyDescent="0.25">
      <c r="A680" s="75"/>
      <c r="B680" s="98"/>
      <c r="C680" s="99"/>
      <c r="D680" s="76"/>
      <c r="E680" s="77"/>
    </row>
    <row r="681" spans="1:5" x14ac:dyDescent="0.25">
      <c r="A681" s="75"/>
      <c r="B681" s="98"/>
      <c r="C681" s="99"/>
      <c r="D681" s="76"/>
      <c r="E681" s="77"/>
    </row>
    <row r="682" spans="1:5" x14ac:dyDescent="0.25">
      <c r="A682" s="75"/>
      <c r="B682" s="98"/>
      <c r="C682" s="99"/>
      <c r="D682" s="76"/>
      <c r="E682" s="77"/>
    </row>
    <row r="683" spans="1:5" x14ac:dyDescent="0.25">
      <c r="A683" s="75"/>
      <c r="B683" s="98"/>
      <c r="C683" s="99"/>
      <c r="D683" s="76"/>
      <c r="E683" s="77"/>
    </row>
    <row r="684" spans="1:5" x14ac:dyDescent="0.25">
      <c r="A684" s="75"/>
      <c r="B684" s="98"/>
      <c r="C684" s="99"/>
      <c r="D684" s="76"/>
      <c r="E684" s="77"/>
    </row>
    <row r="685" spans="1:5" x14ac:dyDescent="0.25">
      <c r="A685" s="75"/>
      <c r="B685" s="98"/>
      <c r="C685" s="99"/>
      <c r="D685" s="76"/>
      <c r="E685" s="77"/>
    </row>
    <row r="686" spans="1:5" x14ac:dyDescent="0.25">
      <c r="A686" s="75"/>
      <c r="B686" s="98"/>
      <c r="C686" s="99"/>
      <c r="D686" s="76"/>
      <c r="E686" s="77"/>
    </row>
    <row r="687" spans="1:5" x14ac:dyDescent="0.25">
      <c r="A687" s="75"/>
      <c r="B687" s="98"/>
      <c r="C687" s="99"/>
      <c r="D687" s="76"/>
      <c r="E687" s="77"/>
    </row>
    <row r="688" spans="1:5" x14ac:dyDescent="0.25">
      <c r="A688" s="75"/>
      <c r="B688" s="98"/>
      <c r="C688" s="99"/>
      <c r="D688" s="76"/>
      <c r="E688" s="77"/>
    </row>
    <row r="689" spans="1:5" x14ac:dyDescent="0.25">
      <c r="A689" s="75"/>
      <c r="B689" s="98"/>
      <c r="C689" s="99"/>
      <c r="D689" s="76"/>
      <c r="E689" s="77"/>
    </row>
    <row r="690" spans="1:5" x14ac:dyDescent="0.25">
      <c r="A690" s="75"/>
      <c r="B690" s="98"/>
      <c r="C690" s="99"/>
      <c r="D690" s="76"/>
      <c r="E690" s="77"/>
    </row>
    <row r="691" spans="1:5" x14ac:dyDescent="0.25">
      <c r="A691" s="75"/>
      <c r="B691" s="98"/>
      <c r="C691" s="99"/>
      <c r="D691" s="76"/>
      <c r="E691" s="77"/>
    </row>
    <row r="692" spans="1:5" x14ac:dyDescent="0.25">
      <c r="A692" s="75"/>
      <c r="B692" s="98"/>
      <c r="C692" s="99"/>
      <c r="D692" s="76"/>
      <c r="E692" s="77"/>
    </row>
    <row r="693" spans="1:5" x14ac:dyDescent="0.25">
      <c r="A693" s="75"/>
      <c r="B693" s="98"/>
      <c r="C693" s="99"/>
      <c r="D693" s="76"/>
      <c r="E693" s="77"/>
    </row>
    <row r="694" spans="1:5" x14ac:dyDescent="0.25">
      <c r="A694" s="75"/>
      <c r="B694" s="98"/>
      <c r="C694" s="99"/>
      <c r="D694" s="76"/>
      <c r="E694" s="77"/>
    </row>
    <row r="695" spans="1:5" x14ac:dyDescent="0.25">
      <c r="A695" s="75"/>
      <c r="B695" s="98"/>
      <c r="C695" s="99"/>
      <c r="D695" s="76"/>
      <c r="E695" s="77"/>
    </row>
    <row r="696" spans="1:5" x14ac:dyDescent="0.25">
      <c r="A696" s="75"/>
      <c r="B696" s="98"/>
      <c r="C696" s="99"/>
      <c r="D696" s="76"/>
      <c r="E696" s="77"/>
    </row>
    <row r="697" spans="1:5" x14ac:dyDescent="0.25">
      <c r="A697" s="75"/>
      <c r="B697" s="98"/>
      <c r="C697" s="99"/>
      <c r="D697" s="76"/>
      <c r="E697" s="77"/>
    </row>
    <row r="698" spans="1:5" x14ac:dyDescent="0.25">
      <c r="A698" s="75"/>
      <c r="B698" s="98"/>
      <c r="C698" s="99"/>
      <c r="D698" s="76"/>
      <c r="E698" s="77"/>
    </row>
    <row r="699" spans="1:5" x14ac:dyDescent="0.25">
      <c r="A699" s="75"/>
      <c r="B699" s="98"/>
      <c r="C699" s="99"/>
      <c r="D699" s="76"/>
      <c r="E699" s="77"/>
    </row>
    <row r="700" spans="1:5" x14ac:dyDescent="0.25">
      <c r="A700" s="75"/>
      <c r="B700" s="98"/>
      <c r="C700" s="99"/>
      <c r="D700" s="76"/>
      <c r="E700" s="77"/>
    </row>
    <row r="701" spans="1:5" x14ac:dyDescent="0.25">
      <c r="A701" s="75"/>
      <c r="B701" s="98"/>
      <c r="C701" s="99"/>
      <c r="D701" s="76"/>
      <c r="E701" s="77"/>
    </row>
    <row r="702" spans="1:5" x14ac:dyDescent="0.25">
      <c r="A702" s="75"/>
      <c r="B702" s="98"/>
      <c r="C702" s="99"/>
      <c r="D702" s="76"/>
      <c r="E702" s="77"/>
    </row>
    <row r="703" spans="1:5" x14ac:dyDescent="0.25">
      <c r="A703" s="75"/>
      <c r="B703" s="98"/>
      <c r="C703" s="99"/>
      <c r="D703" s="76"/>
      <c r="E703" s="77"/>
    </row>
    <row r="704" spans="1:5" x14ac:dyDescent="0.25">
      <c r="A704" s="75"/>
      <c r="B704" s="98"/>
      <c r="C704" s="99"/>
      <c r="D704" s="76"/>
      <c r="E704" s="77"/>
    </row>
    <row r="705" spans="1:5" x14ac:dyDescent="0.25">
      <c r="A705" s="75"/>
      <c r="B705" s="98"/>
      <c r="C705" s="99"/>
      <c r="D705" s="76"/>
      <c r="E705" s="77"/>
    </row>
    <row r="706" spans="1:5" x14ac:dyDescent="0.25">
      <c r="A706" s="75"/>
      <c r="B706" s="98"/>
      <c r="C706" s="99"/>
      <c r="D706" s="76"/>
      <c r="E706" s="77"/>
    </row>
    <row r="707" spans="1:5" x14ac:dyDescent="0.25">
      <c r="A707" s="75"/>
      <c r="B707" s="98"/>
      <c r="C707" s="99"/>
      <c r="D707" s="76"/>
      <c r="E707" s="77"/>
    </row>
    <row r="708" spans="1:5" x14ac:dyDescent="0.25">
      <c r="A708" s="75"/>
      <c r="B708" s="98"/>
      <c r="C708" s="99"/>
      <c r="D708" s="76"/>
      <c r="E708" s="77"/>
    </row>
    <row r="709" spans="1:5" x14ac:dyDescent="0.25">
      <c r="A709" s="75"/>
      <c r="B709" s="98"/>
      <c r="C709" s="99"/>
      <c r="D709" s="76"/>
      <c r="E709" s="77"/>
    </row>
    <row r="710" spans="1:5" x14ac:dyDescent="0.25">
      <c r="A710" s="75"/>
      <c r="B710" s="98"/>
      <c r="C710" s="99"/>
      <c r="D710" s="76"/>
      <c r="E710" s="77"/>
    </row>
    <row r="711" spans="1:5" x14ac:dyDescent="0.25">
      <c r="A711" s="75"/>
      <c r="B711" s="98"/>
      <c r="C711" s="99"/>
      <c r="D711" s="76"/>
      <c r="E711" s="77"/>
    </row>
    <row r="712" spans="1:5" x14ac:dyDescent="0.25">
      <c r="A712" s="75"/>
      <c r="B712" s="98"/>
      <c r="C712" s="99"/>
      <c r="D712" s="76"/>
      <c r="E712" s="77"/>
    </row>
    <row r="713" spans="1:5" x14ac:dyDescent="0.25">
      <c r="A713" s="75"/>
      <c r="B713" s="98"/>
      <c r="C713" s="99"/>
      <c r="D713" s="76"/>
      <c r="E713" s="77"/>
    </row>
    <row r="714" spans="1:5" x14ac:dyDescent="0.25">
      <c r="A714" s="75"/>
      <c r="B714" s="98"/>
      <c r="C714" s="99"/>
      <c r="D714" s="76"/>
      <c r="E714" s="77"/>
    </row>
    <row r="715" spans="1:5" x14ac:dyDescent="0.25">
      <c r="A715" s="75"/>
      <c r="B715" s="98"/>
      <c r="C715" s="99"/>
      <c r="D715" s="76"/>
      <c r="E715" s="77"/>
    </row>
    <row r="716" spans="1:5" x14ac:dyDescent="0.25">
      <c r="A716" s="75"/>
      <c r="B716" s="98"/>
      <c r="C716" s="99"/>
      <c r="D716" s="76"/>
      <c r="E716" s="77"/>
    </row>
    <row r="717" spans="1:5" x14ac:dyDescent="0.25">
      <c r="A717" s="75"/>
      <c r="B717" s="98"/>
      <c r="C717" s="99"/>
      <c r="D717" s="76"/>
      <c r="E717" s="77"/>
    </row>
    <row r="718" spans="1:5" x14ac:dyDescent="0.25">
      <c r="A718" s="75"/>
      <c r="B718" s="98"/>
      <c r="C718" s="99"/>
      <c r="D718" s="76"/>
      <c r="E718" s="77"/>
    </row>
    <row r="719" spans="1:5" x14ac:dyDescent="0.25">
      <c r="A719" s="75"/>
      <c r="B719" s="98"/>
      <c r="C719" s="99"/>
      <c r="D719" s="76"/>
      <c r="E719" s="77"/>
    </row>
    <row r="720" spans="1:5" x14ac:dyDescent="0.25">
      <c r="A720" s="75"/>
      <c r="B720" s="98"/>
      <c r="C720" s="99"/>
      <c r="D720" s="76"/>
      <c r="E720" s="77"/>
    </row>
    <row r="721" spans="1:5" x14ac:dyDescent="0.25">
      <c r="A721" s="75"/>
      <c r="B721" s="98"/>
      <c r="C721" s="99"/>
      <c r="D721" s="76"/>
      <c r="E721" s="77"/>
    </row>
    <row r="722" spans="1:5" x14ac:dyDescent="0.25">
      <c r="A722" s="75"/>
      <c r="B722" s="98"/>
      <c r="C722" s="99"/>
      <c r="D722" s="76"/>
      <c r="E722" s="77"/>
    </row>
    <row r="723" spans="1:5" x14ac:dyDescent="0.25">
      <c r="A723" s="75"/>
      <c r="B723" s="98"/>
      <c r="C723" s="99"/>
      <c r="D723" s="76"/>
      <c r="E723" s="77"/>
    </row>
    <row r="724" spans="1:5" x14ac:dyDescent="0.25">
      <c r="A724" s="75"/>
      <c r="B724" s="98"/>
      <c r="C724" s="99"/>
      <c r="D724" s="76"/>
      <c r="E724" s="77"/>
    </row>
    <row r="725" spans="1:5" x14ac:dyDescent="0.25">
      <c r="A725" s="75"/>
      <c r="B725" s="98"/>
      <c r="C725" s="99"/>
      <c r="D725" s="76"/>
      <c r="E725" s="77"/>
    </row>
    <row r="726" spans="1:5" x14ac:dyDescent="0.25">
      <c r="A726" s="75"/>
      <c r="B726" s="98"/>
      <c r="C726" s="99"/>
      <c r="D726" s="76"/>
      <c r="E726" s="77"/>
    </row>
    <row r="727" spans="1:5" x14ac:dyDescent="0.25">
      <c r="A727" s="75"/>
      <c r="B727" s="98"/>
      <c r="C727" s="99"/>
      <c r="D727" s="76"/>
      <c r="E727" s="77"/>
    </row>
    <row r="728" spans="1:5" x14ac:dyDescent="0.25">
      <c r="A728" s="75"/>
      <c r="B728" s="98"/>
      <c r="C728" s="99"/>
      <c r="D728" s="76"/>
      <c r="E728" s="77"/>
    </row>
    <row r="729" spans="1:5" x14ac:dyDescent="0.25">
      <c r="A729" s="75"/>
      <c r="B729" s="98"/>
      <c r="C729" s="99"/>
      <c r="D729" s="76"/>
      <c r="E729" s="77"/>
    </row>
    <row r="730" spans="1:5" x14ac:dyDescent="0.25">
      <c r="A730" s="75"/>
      <c r="B730" s="98"/>
      <c r="C730" s="99"/>
      <c r="D730" s="76"/>
      <c r="E730" s="77"/>
    </row>
    <row r="731" spans="1:5" x14ac:dyDescent="0.25">
      <c r="A731" s="75"/>
      <c r="B731" s="98"/>
      <c r="C731" s="99"/>
      <c r="D731" s="76"/>
      <c r="E731" s="77"/>
    </row>
    <row r="732" spans="1:5" x14ac:dyDescent="0.25">
      <c r="A732" s="75"/>
      <c r="B732" s="98"/>
      <c r="C732" s="99"/>
      <c r="D732" s="76"/>
      <c r="E732" s="77"/>
    </row>
    <row r="733" spans="1:5" x14ac:dyDescent="0.25">
      <c r="A733" s="75"/>
      <c r="B733" s="98"/>
      <c r="C733" s="99"/>
      <c r="D733" s="76"/>
      <c r="E733" s="77"/>
    </row>
    <row r="734" spans="1:5" x14ac:dyDescent="0.25">
      <c r="A734" s="75"/>
      <c r="B734" s="98"/>
      <c r="C734" s="99"/>
      <c r="D734" s="76"/>
      <c r="E734" s="77"/>
    </row>
    <row r="735" spans="1:5" x14ac:dyDescent="0.25">
      <c r="A735" s="75"/>
      <c r="B735" s="98"/>
      <c r="C735" s="99"/>
      <c r="D735" s="76"/>
      <c r="E735" s="77"/>
    </row>
    <row r="736" spans="1:5" x14ac:dyDescent="0.25">
      <c r="A736" s="75"/>
      <c r="B736" s="98"/>
      <c r="C736" s="99"/>
      <c r="D736" s="76"/>
      <c r="E736" s="77"/>
    </row>
    <row r="737" spans="1:5" x14ac:dyDescent="0.25">
      <c r="A737" s="75"/>
      <c r="B737" s="98"/>
      <c r="C737" s="99"/>
      <c r="D737" s="76"/>
      <c r="E737" s="77"/>
    </row>
    <row r="738" spans="1:5" x14ac:dyDescent="0.25">
      <c r="A738" s="75"/>
      <c r="B738" s="98"/>
      <c r="C738" s="99"/>
      <c r="D738" s="76"/>
      <c r="E738" s="77"/>
    </row>
    <row r="739" spans="1:5" x14ac:dyDescent="0.25">
      <c r="A739" s="75"/>
      <c r="B739" s="98"/>
      <c r="C739" s="99"/>
      <c r="D739" s="76"/>
      <c r="E739" s="77"/>
    </row>
    <row r="740" spans="1:5" x14ac:dyDescent="0.25">
      <c r="A740" s="75"/>
      <c r="B740" s="98"/>
      <c r="C740" s="99"/>
      <c r="D740" s="76"/>
      <c r="E740" s="77"/>
    </row>
    <row r="741" spans="1:5" x14ac:dyDescent="0.25">
      <c r="A741" s="75"/>
      <c r="B741" s="98"/>
      <c r="C741" s="99"/>
      <c r="D741" s="76"/>
      <c r="E741" s="77"/>
    </row>
    <row r="742" spans="1:5" x14ac:dyDescent="0.25">
      <c r="A742" s="75"/>
      <c r="B742" s="98"/>
      <c r="C742" s="99"/>
      <c r="D742" s="76"/>
      <c r="E742" s="77"/>
    </row>
    <row r="743" spans="1:5" x14ac:dyDescent="0.25">
      <c r="A743" s="75"/>
      <c r="B743" s="98"/>
      <c r="C743" s="99"/>
      <c r="D743" s="76"/>
      <c r="E743" s="77"/>
    </row>
    <row r="744" spans="1:5" x14ac:dyDescent="0.25">
      <c r="A744" s="75"/>
      <c r="B744" s="98"/>
      <c r="C744" s="99"/>
      <c r="D744" s="76"/>
      <c r="E744" s="77"/>
    </row>
    <row r="745" spans="1:5" x14ac:dyDescent="0.25">
      <c r="A745" s="75"/>
      <c r="B745" s="98"/>
      <c r="C745" s="99"/>
      <c r="D745" s="76"/>
      <c r="E745" s="77"/>
    </row>
    <row r="746" spans="1:5" x14ac:dyDescent="0.25">
      <c r="A746" s="75"/>
      <c r="B746" s="98"/>
      <c r="C746" s="99"/>
      <c r="D746" s="76"/>
      <c r="E746" s="77"/>
    </row>
    <row r="747" spans="1:5" x14ac:dyDescent="0.25">
      <c r="A747" s="75"/>
      <c r="B747" s="98"/>
      <c r="C747" s="99"/>
      <c r="D747" s="76"/>
      <c r="E747" s="77"/>
    </row>
    <row r="748" spans="1:5" x14ac:dyDescent="0.25">
      <c r="A748" s="75"/>
      <c r="B748" s="98"/>
      <c r="C748" s="99"/>
      <c r="D748" s="76"/>
      <c r="E748" s="77"/>
    </row>
    <row r="749" spans="1:5" x14ac:dyDescent="0.25">
      <c r="A749" s="75"/>
      <c r="B749" s="98"/>
      <c r="C749" s="99"/>
      <c r="D749" s="76"/>
      <c r="E749" s="77"/>
    </row>
    <row r="750" spans="1:5" x14ac:dyDescent="0.25">
      <c r="A750" s="75"/>
      <c r="B750" s="98"/>
      <c r="C750" s="99"/>
      <c r="D750" s="76"/>
      <c r="E750" s="77"/>
    </row>
    <row r="751" spans="1:5" x14ac:dyDescent="0.25">
      <c r="A751" s="75"/>
      <c r="B751" s="98"/>
      <c r="C751" s="99"/>
      <c r="D751" s="76"/>
      <c r="E751" s="77"/>
    </row>
    <row r="752" spans="1:5" x14ac:dyDescent="0.25">
      <c r="A752" s="75"/>
      <c r="B752" s="98"/>
      <c r="C752" s="99"/>
      <c r="D752" s="76"/>
      <c r="E752" s="77"/>
    </row>
    <row r="753" spans="1:5" x14ac:dyDescent="0.25">
      <c r="A753" s="75"/>
      <c r="B753" s="98"/>
      <c r="C753" s="99"/>
      <c r="D753" s="76"/>
      <c r="E753" s="77"/>
    </row>
    <row r="754" spans="1:5" x14ac:dyDescent="0.25">
      <c r="A754" s="75"/>
      <c r="B754" s="98"/>
      <c r="C754" s="99"/>
      <c r="D754" s="76"/>
      <c r="E754" s="77"/>
    </row>
    <row r="755" spans="1:5" x14ac:dyDescent="0.25">
      <c r="A755" s="75"/>
      <c r="B755" s="98"/>
      <c r="C755" s="99"/>
      <c r="D755" s="76"/>
      <c r="E755" s="77"/>
    </row>
    <row r="756" spans="1:5" x14ac:dyDescent="0.25">
      <c r="A756" s="75"/>
      <c r="B756" s="98"/>
      <c r="C756" s="99"/>
      <c r="D756" s="76"/>
      <c r="E756" s="77"/>
    </row>
    <row r="757" spans="1:5" x14ac:dyDescent="0.25">
      <c r="A757" s="75"/>
      <c r="B757" s="98"/>
      <c r="C757" s="99"/>
      <c r="D757" s="76"/>
      <c r="E757" s="77"/>
    </row>
    <row r="758" spans="1:5" x14ac:dyDescent="0.25">
      <c r="A758" s="75"/>
      <c r="B758" s="98"/>
      <c r="C758" s="99"/>
      <c r="D758" s="76"/>
      <c r="E758" s="77"/>
    </row>
    <row r="759" spans="1:5" x14ac:dyDescent="0.25">
      <c r="A759" s="75"/>
      <c r="B759" s="98"/>
      <c r="C759" s="99"/>
      <c r="D759" s="76"/>
      <c r="E759" s="77"/>
    </row>
    <row r="760" spans="1:5" x14ac:dyDescent="0.25">
      <c r="A760" s="75"/>
      <c r="B760" s="98"/>
      <c r="C760" s="99"/>
      <c r="D760" s="76"/>
      <c r="E760" s="77"/>
    </row>
    <row r="761" spans="1:5" x14ac:dyDescent="0.25">
      <c r="A761" s="75"/>
      <c r="B761" s="98"/>
      <c r="C761" s="99"/>
      <c r="D761" s="76"/>
      <c r="E761" s="77"/>
    </row>
    <row r="762" spans="1:5" x14ac:dyDescent="0.25">
      <c r="A762" s="75"/>
      <c r="B762" s="98"/>
      <c r="C762" s="99"/>
      <c r="D762" s="76"/>
      <c r="E762" s="77"/>
    </row>
    <row r="763" spans="1:5" x14ac:dyDescent="0.25">
      <c r="A763" s="75"/>
      <c r="B763" s="98"/>
      <c r="C763" s="99"/>
      <c r="D763" s="76"/>
      <c r="E763" s="77"/>
    </row>
    <row r="764" spans="1:5" x14ac:dyDescent="0.25">
      <c r="A764" s="75"/>
      <c r="B764" s="98"/>
      <c r="C764" s="99"/>
      <c r="D764" s="76"/>
      <c r="E764" s="77"/>
    </row>
    <row r="765" spans="1:5" x14ac:dyDescent="0.25">
      <c r="A765" s="75"/>
      <c r="B765" s="98"/>
      <c r="C765" s="99"/>
      <c r="D765" s="76"/>
      <c r="E765" s="77"/>
    </row>
    <row r="766" spans="1:5" x14ac:dyDescent="0.25">
      <c r="A766" s="75"/>
      <c r="B766" s="98"/>
      <c r="C766" s="99"/>
      <c r="D766" s="76"/>
      <c r="E766" s="77"/>
    </row>
    <row r="767" spans="1:5" x14ac:dyDescent="0.25">
      <c r="A767" s="75"/>
      <c r="B767" s="98"/>
      <c r="C767" s="99"/>
      <c r="D767" s="76"/>
      <c r="E767" s="77"/>
    </row>
    <row r="768" spans="1:5" x14ac:dyDescent="0.25">
      <c r="A768" s="75"/>
      <c r="B768" s="98"/>
      <c r="C768" s="99"/>
      <c r="D768" s="76"/>
      <c r="E768" s="77"/>
    </row>
    <row r="769" spans="1:5" x14ac:dyDescent="0.25">
      <c r="A769" s="75"/>
      <c r="B769" s="98"/>
      <c r="C769" s="99"/>
      <c r="D769" s="76"/>
      <c r="E769" s="77"/>
    </row>
    <row r="770" spans="1:5" x14ac:dyDescent="0.25">
      <c r="A770" s="75"/>
      <c r="B770" s="98"/>
      <c r="C770" s="99"/>
      <c r="D770" s="76"/>
      <c r="E770" s="77"/>
    </row>
    <row r="771" spans="1:5" x14ac:dyDescent="0.25">
      <c r="A771" s="75"/>
      <c r="B771" s="98"/>
      <c r="C771" s="99"/>
      <c r="D771" s="76"/>
      <c r="E771" s="77"/>
    </row>
  </sheetData>
  <mergeCells count="13">
    <mergeCell ref="A1:E1"/>
    <mergeCell ref="A2:E2"/>
    <mergeCell ref="A3:A4"/>
    <mergeCell ref="B3:B4"/>
    <mergeCell ref="C3:C4"/>
    <mergeCell ref="D3:D4"/>
    <mergeCell ref="E3:E4"/>
    <mergeCell ref="A17:E17"/>
    <mergeCell ref="A18:A19"/>
    <mergeCell ref="B18:B19"/>
    <mergeCell ref="C18:C19"/>
    <mergeCell ref="D18:D19"/>
    <mergeCell ref="E18:E19"/>
  </mergeCells>
  <pageMargins left="0.7" right="0.7" top="0.75" bottom="0.75" header="0.3" footer="0.3"/>
  <pageSetup scale="71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0"/>
  <sheetViews>
    <sheetView view="pageBreakPreview" topLeftCell="A357" zoomScaleNormal="100" zoomScaleSheetLayoutView="100" workbookViewId="0">
      <selection activeCell="A220" sqref="A220:F396"/>
    </sheetView>
  </sheetViews>
  <sheetFormatPr defaultColWidth="11.42578125" defaultRowHeight="15" x14ac:dyDescent="0.25"/>
  <cols>
    <col min="1" max="1" width="23.85546875" style="82" bestFit="1" customWidth="1"/>
    <col min="2" max="2" width="74.85546875" style="82" bestFit="1" customWidth="1"/>
    <col min="3" max="4" width="24.42578125" style="82" customWidth="1"/>
    <col min="5" max="5" width="18.85546875" style="82" bestFit="1" customWidth="1"/>
    <col min="6" max="6" width="11.5703125" style="83" customWidth="1"/>
  </cols>
  <sheetData>
    <row r="1" spans="1:6" ht="60" customHeight="1" x14ac:dyDescent="0.25">
      <c r="A1" s="173" t="s">
        <v>1226</v>
      </c>
      <c r="B1" s="173"/>
      <c r="C1" s="173"/>
      <c r="D1" s="173"/>
      <c r="E1" s="173"/>
      <c r="F1" s="173"/>
    </row>
    <row r="2" spans="1:6" ht="50.1" customHeight="1" x14ac:dyDescent="0.25">
      <c r="A2" s="174" t="str">
        <f>"INTERVALLES DE MARGE EN VIGUEUR LE "&amp;A1</f>
        <v>INTERVALLES DE MARGE EN VIGUEUR LE 2 JUILLET 2026</v>
      </c>
      <c r="B2" s="174"/>
      <c r="C2" s="174"/>
      <c r="D2" s="174"/>
      <c r="E2" s="174"/>
      <c r="F2" s="174"/>
    </row>
    <row r="3" spans="1:6" ht="12.75" customHeight="1" x14ac:dyDescent="0.25">
      <c r="A3" s="175" t="s">
        <v>27</v>
      </c>
      <c r="B3" s="175" t="s">
        <v>21</v>
      </c>
      <c r="C3" s="175" t="s">
        <v>28</v>
      </c>
      <c r="D3" s="175" t="s">
        <v>29</v>
      </c>
      <c r="E3" s="175" t="s">
        <v>30</v>
      </c>
      <c r="F3" s="175" t="s">
        <v>31</v>
      </c>
    </row>
    <row r="4" spans="1:6" ht="15.75" thickBot="1" x14ac:dyDescent="0.3">
      <c r="A4" s="175"/>
      <c r="B4" s="175"/>
      <c r="C4" s="175"/>
      <c r="D4" s="175"/>
      <c r="E4" s="175"/>
      <c r="F4" s="175"/>
    </row>
    <row r="5" spans="1:6" x14ac:dyDescent="0.25">
      <c r="A5" s="37" t="s">
        <v>42</v>
      </c>
      <c r="B5" s="38" t="s">
        <v>43</v>
      </c>
      <c r="C5" s="64">
        <v>8.5733716538373639E-2</v>
      </c>
      <c r="D5" s="40">
        <v>8.5506752269163919E-2</v>
      </c>
      <c r="E5" s="41">
        <v>0</v>
      </c>
      <c r="F5" s="42">
        <v>0</v>
      </c>
    </row>
    <row r="6" spans="1:6" x14ac:dyDescent="0.25">
      <c r="A6" s="43" t="s">
        <v>44</v>
      </c>
      <c r="B6" s="44" t="s">
        <v>45</v>
      </c>
      <c r="C6" s="78">
        <v>0.17468322568320144</v>
      </c>
      <c r="D6" s="45">
        <v>0.17448463233776923</v>
      </c>
      <c r="E6" s="46">
        <v>0</v>
      </c>
      <c r="F6" s="47">
        <v>0</v>
      </c>
    </row>
    <row r="7" spans="1:6" x14ac:dyDescent="0.25">
      <c r="A7" s="48" t="s">
        <v>46</v>
      </c>
      <c r="B7" s="49" t="s">
        <v>47</v>
      </c>
      <c r="C7" s="39">
        <v>0.12570429191268692</v>
      </c>
      <c r="D7" s="50">
        <v>0.12569008800845982</v>
      </c>
      <c r="E7" s="51">
        <v>0</v>
      </c>
      <c r="F7" s="52">
        <v>0</v>
      </c>
    </row>
    <row r="8" spans="1:6" x14ac:dyDescent="0.25">
      <c r="A8" s="48" t="s">
        <v>48</v>
      </c>
      <c r="B8" s="49" t="s">
        <v>49</v>
      </c>
      <c r="C8" s="39">
        <v>0.15698366844914163</v>
      </c>
      <c r="D8" s="50">
        <v>0.15653160216224166</v>
      </c>
      <c r="E8" s="51">
        <v>0</v>
      </c>
      <c r="F8" s="52">
        <v>0</v>
      </c>
    </row>
    <row r="9" spans="1:6" x14ac:dyDescent="0.25">
      <c r="A9" s="48" t="s">
        <v>50</v>
      </c>
      <c r="B9" s="49" t="s">
        <v>51</v>
      </c>
      <c r="C9" s="39">
        <v>0.1518979056557436</v>
      </c>
      <c r="D9" s="50">
        <v>0.15157032562768186</v>
      </c>
      <c r="E9" s="51">
        <v>0</v>
      </c>
      <c r="F9" s="52">
        <v>0</v>
      </c>
    </row>
    <row r="10" spans="1:6" x14ac:dyDescent="0.25">
      <c r="A10" s="48" t="s">
        <v>52</v>
      </c>
      <c r="B10" s="49" t="s">
        <v>53</v>
      </c>
      <c r="C10" s="39">
        <v>0.25476057177549549</v>
      </c>
      <c r="D10" s="50">
        <v>0.25470967853229343</v>
      </c>
      <c r="E10" s="51">
        <v>0</v>
      </c>
      <c r="F10" s="52">
        <v>0</v>
      </c>
    </row>
    <row r="11" spans="1:6" x14ac:dyDescent="0.25">
      <c r="A11" s="48" t="s">
        <v>54</v>
      </c>
      <c r="B11" s="49" t="s">
        <v>55</v>
      </c>
      <c r="C11" s="39">
        <v>6.0754843528544204E-2</v>
      </c>
      <c r="D11" s="50">
        <v>6.0636259616655044E-2</v>
      </c>
      <c r="E11" s="51">
        <v>0</v>
      </c>
      <c r="F11" s="52">
        <v>0</v>
      </c>
    </row>
    <row r="12" spans="1:6" x14ac:dyDescent="0.25">
      <c r="A12" s="48" t="s">
        <v>56</v>
      </c>
      <c r="B12" s="49" t="s">
        <v>57</v>
      </c>
      <c r="C12" s="39">
        <v>0.14950957184659469</v>
      </c>
      <c r="D12" s="50">
        <v>0.14931705106338505</v>
      </c>
      <c r="E12" s="51">
        <v>0</v>
      </c>
      <c r="F12" s="52">
        <v>0</v>
      </c>
    </row>
    <row r="13" spans="1:6" x14ac:dyDescent="0.25">
      <c r="A13" s="48" t="s">
        <v>58</v>
      </c>
      <c r="B13" s="49" t="s">
        <v>59</v>
      </c>
      <c r="C13" s="39">
        <v>9.2311987073481455E-2</v>
      </c>
      <c r="D13" s="50">
        <v>9.2133634935291892E-2</v>
      </c>
      <c r="E13" s="51">
        <v>0</v>
      </c>
      <c r="F13" s="52">
        <v>0</v>
      </c>
    </row>
    <row r="14" spans="1:6" x14ac:dyDescent="0.25">
      <c r="A14" s="48" t="s">
        <v>60</v>
      </c>
      <c r="B14" s="49" t="s">
        <v>1227</v>
      </c>
      <c r="C14" s="39">
        <v>0.1597834143399354</v>
      </c>
      <c r="D14" s="50">
        <v>0.15956783181490769</v>
      </c>
      <c r="E14" s="51">
        <v>0</v>
      </c>
      <c r="F14" s="52">
        <v>0</v>
      </c>
    </row>
    <row r="15" spans="1:6" x14ac:dyDescent="0.25">
      <c r="A15" s="48" t="s">
        <v>62</v>
      </c>
      <c r="B15" s="49" t="s">
        <v>1228</v>
      </c>
      <c r="C15" s="39">
        <v>0.17996260182724499</v>
      </c>
      <c r="D15" s="50">
        <v>0.17926610039659729</v>
      </c>
      <c r="E15" s="51">
        <v>0</v>
      </c>
      <c r="F15" s="52">
        <v>0</v>
      </c>
    </row>
    <row r="16" spans="1:6" x14ac:dyDescent="0.25">
      <c r="A16" s="48" t="s">
        <v>64</v>
      </c>
      <c r="B16" s="49" t="s">
        <v>65</v>
      </c>
      <c r="C16" s="39">
        <v>0.21999114147842386</v>
      </c>
      <c r="D16" s="50">
        <v>0.21923438358864428</v>
      </c>
      <c r="E16" s="51">
        <v>0</v>
      </c>
      <c r="F16" s="52">
        <v>0</v>
      </c>
    </row>
    <row r="17" spans="1:6" x14ac:dyDescent="0.25">
      <c r="A17" s="48" t="s">
        <v>66</v>
      </c>
      <c r="B17" s="49" t="s">
        <v>67</v>
      </c>
      <c r="C17" s="39">
        <v>0.11536351344252511</v>
      </c>
      <c r="D17" s="50">
        <v>0.11514586805061996</v>
      </c>
      <c r="E17" s="51">
        <v>0</v>
      </c>
      <c r="F17" s="52">
        <v>0</v>
      </c>
    </row>
    <row r="18" spans="1:6" x14ac:dyDescent="0.25">
      <c r="A18" s="48" t="s">
        <v>68</v>
      </c>
      <c r="B18" s="53" t="s">
        <v>69</v>
      </c>
      <c r="C18" s="39">
        <v>0.19747513231129088</v>
      </c>
      <c r="D18" s="50">
        <v>0.19691944841645134</v>
      </c>
      <c r="E18" s="51">
        <v>0</v>
      </c>
      <c r="F18" s="52">
        <v>0</v>
      </c>
    </row>
    <row r="19" spans="1:6" x14ac:dyDescent="0.25">
      <c r="A19" s="48" t="s">
        <v>70</v>
      </c>
      <c r="B19" s="53" t="s">
        <v>71</v>
      </c>
      <c r="C19" s="39">
        <v>5.7751272644629606E-2</v>
      </c>
      <c r="D19" s="50">
        <v>5.8260490344545973E-2</v>
      </c>
      <c r="E19" s="51">
        <v>0</v>
      </c>
      <c r="F19" s="52">
        <v>0</v>
      </c>
    </row>
    <row r="20" spans="1:6" x14ac:dyDescent="0.25">
      <c r="A20" s="48" t="s">
        <v>72</v>
      </c>
      <c r="B20" s="49" t="s">
        <v>73</v>
      </c>
      <c r="C20" s="39">
        <v>0.12420113262536474</v>
      </c>
      <c r="D20" s="50">
        <v>0.12389574837985667</v>
      </c>
      <c r="E20" s="51">
        <v>0</v>
      </c>
      <c r="F20" s="52">
        <v>0</v>
      </c>
    </row>
    <row r="21" spans="1:6" x14ac:dyDescent="0.25">
      <c r="A21" s="48" t="s">
        <v>74</v>
      </c>
      <c r="B21" s="49" t="s">
        <v>75</v>
      </c>
      <c r="C21" s="39">
        <v>6.757767358045165E-2</v>
      </c>
      <c r="D21" s="50">
        <v>6.7565064580356271E-2</v>
      </c>
      <c r="E21" s="51">
        <v>0</v>
      </c>
      <c r="F21" s="52">
        <v>0</v>
      </c>
    </row>
    <row r="22" spans="1:6" x14ac:dyDescent="0.25">
      <c r="A22" s="48" t="s">
        <v>76</v>
      </c>
      <c r="B22" s="49" t="s">
        <v>77</v>
      </c>
      <c r="C22" s="39">
        <v>0.1438029259778798</v>
      </c>
      <c r="D22" s="50">
        <v>0.14422239695150824</v>
      </c>
      <c r="E22" s="51">
        <v>0</v>
      </c>
      <c r="F22" s="52">
        <v>0</v>
      </c>
    </row>
    <row r="23" spans="1:6" x14ac:dyDescent="0.25">
      <c r="A23" s="48" t="s">
        <v>78</v>
      </c>
      <c r="B23" s="49" t="s">
        <v>79</v>
      </c>
      <c r="C23" s="39">
        <v>0.20601624331172824</v>
      </c>
      <c r="D23" s="50">
        <v>0.2055678699920987</v>
      </c>
      <c r="E23" s="51">
        <v>0</v>
      </c>
      <c r="F23" s="52">
        <v>0</v>
      </c>
    </row>
    <row r="24" spans="1:6" x14ac:dyDescent="0.25">
      <c r="A24" s="48" t="s">
        <v>80</v>
      </c>
      <c r="B24" s="49" t="s">
        <v>81</v>
      </c>
      <c r="C24" s="39">
        <v>0.11220715693907257</v>
      </c>
      <c r="D24" s="50">
        <v>0.11322473500910982</v>
      </c>
      <c r="E24" s="51">
        <v>0</v>
      </c>
      <c r="F24" s="52">
        <v>0</v>
      </c>
    </row>
    <row r="25" spans="1:6" x14ac:dyDescent="0.25">
      <c r="A25" s="48" t="s">
        <v>82</v>
      </c>
      <c r="B25" s="49" t="s">
        <v>83</v>
      </c>
      <c r="C25" s="39">
        <v>0.12477819681219754</v>
      </c>
      <c r="D25" s="50">
        <v>0.12436137526502232</v>
      </c>
      <c r="E25" s="51">
        <v>0</v>
      </c>
      <c r="F25" s="52">
        <v>0</v>
      </c>
    </row>
    <row r="26" spans="1:6" x14ac:dyDescent="0.25">
      <c r="A26" s="48" t="s">
        <v>84</v>
      </c>
      <c r="B26" s="49" t="s">
        <v>85</v>
      </c>
      <c r="C26" s="39">
        <v>0.10429062896042726</v>
      </c>
      <c r="D26" s="50">
        <v>0.10411791337142524</v>
      </c>
      <c r="E26" s="51">
        <v>0</v>
      </c>
      <c r="F26" s="52">
        <v>0</v>
      </c>
    </row>
    <row r="27" spans="1:6" x14ac:dyDescent="0.25">
      <c r="A27" s="48" t="s">
        <v>86</v>
      </c>
      <c r="B27" s="49" t="s">
        <v>1229</v>
      </c>
      <c r="C27" s="39">
        <v>0.13077517141368028</v>
      </c>
      <c r="D27" s="50">
        <v>0.13048865269179794</v>
      </c>
      <c r="E27" s="51">
        <v>0</v>
      </c>
      <c r="F27" s="52">
        <v>0</v>
      </c>
    </row>
    <row r="28" spans="1:6" x14ac:dyDescent="0.25">
      <c r="A28" s="48" t="s">
        <v>88</v>
      </c>
      <c r="B28" s="49" t="s">
        <v>89</v>
      </c>
      <c r="C28" s="39">
        <v>0.18406474897831385</v>
      </c>
      <c r="D28" s="50">
        <v>0.1835218972820466</v>
      </c>
      <c r="E28" s="51">
        <v>0</v>
      </c>
      <c r="F28" s="52">
        <v>0</v>
      </c>
    </row>
    <row r="29" spans="1:6" x14ac:dyDescent="0.25">
      <c r="A29" s="48" t="s">
        <v>90</v>
      </c>
      <c r="B29" s="49" t="s">
        <v>91</v>
      </c>
      <c r="C29" s="39">
        <v>0.23204086229925888</v>
      </c>
      <c r="D29" s="50">
        <v>0.23143134392614254</v>
      </c>
      <c r="E29" s="51">
        <v>0</v>
      </c>
      <c r="F29" s="52">
        <v>0</v>
      </c>
    </row>
    <row r="30" spans="1:6" x14ac:dyDescent="0.25">
      <c r="A30" s="48" t="s">
        <v>92</v>
      </c>
      <c r="B30" s="49" t="s">
        <v>93</v>
      </c>
      <c r="C30" s="39">
        <v>0.11872290782183054</v>
      </c>
      <c r="D30" s="50">
        <v>0.11832259800903919</v>
      </c>
      <c r="E30" s="51">
        <v>0</v>
      </c>
      <c r="F30" s="52">
        <v>0</v>
      </c>
    </row>
    <row r="31" spans="1:6" x14ac:dyDescent="0.25">
      <c r="A31" s="48" t="s">
        <v>94</v>
      </c>
      <c r="B31" s="57" t="s">
        <v>95</v>
      </c>
      <c r="C31" s="39">
        <v>0.21107033099696815</v>
      </c>
      <c r="D31" s="50">
        <v>0.210767874225054</v>
      </c>
      <c r="E31" s="51">
        <v>0</v>
      </c>
      <c r="F31" s="52">
        <v>0</v>
      </c>
    </row>
    <row r="32" spans="1:6" x14ac:dyDescent="0.25">
      <c r="A32" s="48" t="s">
        <v>96</v>
      </c>
      <c r="B32" s="49" t="s">
        <v>97</v>
      </c>
      <c r="C32" s="39">
        <v>8.4033522385518339E-2</v>
      </c>
      <c r="D32" s="50">
        <v>8.4098007972135777E-2</v>
      </c>
      <c r="E32" s="51">
        <v>0</v>
      </c>
      <c r="F32" s="52">
        <v>0</v>
      </c>
    </row>
    <row r="33" spans="1:6" x14ac:dyDescent="0.25">
      <c r="A33" s="48" t="s">
        <v>98</v>
      </c>
      <c r="B33" s="49" t="s">
        <v>99</v>
      </c>
      <c r="C33" s="39">
        <v>0.18427720325672797</v>
      </c>
      <c r="D33" s="50">
        <v>0.18384226473597523</v>
      </c>
      <c r="E33" s="51">
        <v>0</v>
      </c>
      <c r="F33" s="52">
        <v>0</v>
      </c>
    </row>
    <row r="34" spans="1:6" x14ac:dyDescent="0.25">
      <c r="A34" s="48" t="s">
        <v>100</v>
      </c>
      <c r="B34" s="49" t="s">
        <v>101</v>
      </c>
      <c r="C34" s="39">
        <v>0.11340597910409481</v>
      </c>
      <c r="D34" s="50">
        <v>0.1142130829489135</v>
      </c>
      <c r="E34" s="51">
        <v>0</v>
      </c>
      <c r="F34" s="52">
        <v>0</v>
      </c>
    </row>
    <row r="35" spans="1:6" x14ac:dyDescent="0.25">
      <c r="A35" s="48" t="s">
        <v>102</v>
      </c>
      <c r="B35" s="57" t="s">
        <v>103</v>
      </c>
      <c r="C35" s="39">
        <v>0.15917449526311195</v>
      </c>
      <c r="D35" s="50">
        <v>0.15887356094262173</v>
      </c>
      <c r="E35" s="51">
        <v>0</v>
      </c>
      <c r="F35" s="52">
        <v>0</v>
      </c>
    </row>
    <row r="36" spans="1:6" x14ac:dyDescent="0.25">
      <c r="A36" s="48" t="s">
        <v>104</v>
      </c>
      <c r="B36" s="49" t="s">
        <v>105</v>
      </c>
      <c r="C36" s="39">
        <v>0.11765506535851604</v>
      </c>
      <c r="D36" s="50">
        <v>0.11775658840190349</v>
      </c>
      <c r="E36" s="51">
        <v>0</v>
      </c>
      <c r="F36" s="52">
        <v>0</v>
      </c>
    </row>
    <row r="37" spans="1:6" x14ac:dyDescent="0.25">
      <c r="A37" s="48" t="s">
        <v>106</v>
      </c>
      <c r="B37" s="49" t="s">
        <v>107</v>
      </c>
      <c r="C37" s="39">
        <v>0.12238449101265651</v>
      </c>
      <c r="D37" s="50">
        <v>0.12220521817536215</v>
      </c>
      <c r="E37" s="51">
        <v>0</v>
      </c>
      <c r="F37" s="52">
        <v>0</v>
      </c>
    </row>
    <row r="38" spans="1:6" x14ac:dyDescent="0.25">
      <c r="A38" s="48" t="s">
        <v>108</v>
      </c>
      <c r="B38" s="49" t="s">
        <v>109</v>
      </c>
      <c r="C38" s="39">
        <v>0.29265808539888405</v>
      </c>
      <c r="D38" s="50">
        <v>0.29276921363014863</v>
      </c>
      <c r="E38" s="51">
        <v>0</v>
      </c>
      <c r="F38" s="52">
        <v>0</v>
      </c>
    </row>
    <row r="39" spans="1:6" x14ac:dyDescent="0.25">
      <c r="A39" s="48" t="s">
        <v>110</v>
      </c>
      <c r="B39" s="49" t="s">
        <v>111</v>
      </c>
      <c r="C39" s="39">
        <v>0.11060919700641862</v>
      </c>
      <c r="D39" s="50">
        <v>0.11042477810210038</v>
      </c>
      <c r="E39" s="51">
        <v>0</v>
      </c>
      <c r="F39" s="52">
        <v>0</v>
      </c>
    </row>
    <row r="40" spans="1:6" x14ac:dyDescent="0.25">
      <c r="A40" s="48" t="s">
        <v>112</v>
      </c>
      <c r="B40" s="49" t="s">
        <v>113</v>
      </c>
      <c r="C40" s="39">
        <v>0.18363093263549451</v>
      </c>
      <c r="D40" s="50">
        <v>0.18666622564287938</v>
      </c>
      <c r="E40" s="51">
        <v>0</v>
      </c>
      <c r="F40" s="52">
        <v>0</v>
      </c>
    </row>
    <row r="41" spans="1:6" x14ac:dyDescent="0.25">
      <c r="A41" s="48" t="s">
        <v>114</v>
      </c>
      <c r="B41" s="49" t="s">
        <v>1230</v>
      </c>
      <c r="C41" s="39">
        <v>0.15863339015651259</v>
      </c>
      <c r="D41" s="50">
        <v>0.15859644919904275</v>
      </c>
      <c r="E41" s="51">
        <v>0</v>
      </c>
      <c r="F41" s="52">
        <v>0</v>
      </c>
    </row>
    <row r="42" spans="1:6" x14ac:dyDescent="0.25">
      <c r="A42" s="48" t="s">
        <v>116</v>
      </c>
      <c r="B42" s="49" t="s">
        <v>1231</v>
      </c>
      <c r="C42" s="39">
        <v>6.6693665940585872E-2</v>
      </c>
      <c r="D42" s="50">
        <v>6.7628343039703803E-2</v>
      </c>
      <c r="E42" s="51">
        <v>0</v>
      </c>
      <c r="F42" s="52">
        <v>0</v>
      </c>
    </row>
    <row r="43" spans="1:6" x14ac:dyDescent="0.25">
      <c r="A43" s="48" t="s">
        <v>116</v>
      </c>
      <c r="B43" s="49" t="s">
        <v>1232</v>
      </c>
      <c r="C43" s="39">
        <v>0.10545194493932371</v>
      </c>
      <c r="D43" s="50">
        <v>0.10692979919432953</v>
      </c>
      <c r="E43" s="51">
        <v>1</v>
      </c>
      <c r="F43" s="52">
        <v>0</v>
      </c>
    </row>
    <row r="44" spans="1:6" x14ac:dyDescent="0.25">
      <c r="A44" s="48" t="s">
        <v>119</v>
      </c>
      <c r="B44" s="49" t="s">
        <v>120</v>
      </c>
      <c r="C44" s="39">
        <v>0.1166207135834465</v>
      </c>
      <c r="D44" s="50">
        <v>0.11638900281966499</v>
      </c>
      <c r="E44" s="51">
        <v>0</v>
      </c>
      <c r="F44" s="52">
        <v>0</v>
      </c>
    </row>
    <row r="45" spans="1:6" x14ac:dyDescent="0.25">
      <c r="A45" s="48" t="s">
        <v>121</v>
      </c>
      <c r="B45" s="49" t="s">
        <v>122</v>
      </c>
      <c r="C45" s="39">
        <v>6.9097346290212691E-2</v>
      </c>
      <c r="D45" s="50">
        <v>6.9088247204321412E-2</v>
      </c>
      <c r="E45" s="51">
        <v>0</v>
      </c>
      <c r="F45" s="52">
        <v>0</v>
      </c>
    </row>
    <row r="46" spans="1:6" x14ac:dyDescent="0.25">
      <c r="A46" s="48" t="s">
        <v>123</v>
      </c>
      <c r="B46" s="49" t="s">
        <v>124</v>
      </c>
      <c r="C46" s="39">
        <v>7.6220206133157636E-2</v>
      </c>
      <c r="D46" s="50">
        <v>7.6010686065282024E-2</v>
      </c>
      <c r="E46" s="51">
        <v>0</v>
      </c>
      <c r="F46" s="52">
        <v>0</v>
      </c>
    </row>
    <row r="47" spans="1:6" x14ac:dyDescent="0.25">
      <c r="A47" s="48" t="s">
        <v>125</v>
      </c>
      <c r="B47" s="49" t="s">
        <v>126</v>
      </c>
      <c r="C47" s="39">
        <v>0.11483931934593816</v>
      </c>
      <c r="D47" s="50">
        <v>0.11456070139542521</v>
      </c>
      <c r="E47" s="51">
        <v>0</v>
      </c>
      <c r="F47" s="52">
        <v>0</v>
      </c>
    </row>
    <row r="48" spans="1:6" x14ac:dyDescent="0.25">
      <c r="A48" s="48" t="s">
        <v>127</v>
      </c>
      <c r="B48" s="49" t="s">
        <v>128</v>
      </c>
      <c r="C48" s="39">
        <v>0.16225970628736608</v>
      </c>
      <c r="D48" s="50">
        <v>0.16222929100599501</v>
      </c>
      <c r="E48" s="51">
        <v>0</v>
      </c>
      <c r="F48" s="52">
        <v>0</v>
      </c>
    </row>
    <row r="49" spans="1:6" x14ac:dyDescent="0.25">
      <c r="A49" s="48" t="s">
        <v>129</v>
      </c>
      <c r="B49" s="57" t="s">
        <v>130</v>
      </c>
      <c r="C49" s="39">
        <v>7.3399646876597918E-2</v>
      </c>
      <c r="D49" s="50">
        <v>7.3213307361242985E-2</v>
      </c>
      <c r="E49" s="51">
        <v>0</v>
      </c>
      <c r="F49" s="52">
        <v>0</v>
      </c>
    </row>
    <row r="50" spans="1:6" x14ac:dyDescent="0.25">
      <c r="A50" s="48" t="s">
        <v>131</v>
      </c>
      <c r="B50" s="57" t="s">
        <v>132</v>
      </c>
      <c r="C50" s="39">
        <v>0.13431283663569021</v>
      </c>
      <c r="D50" s="50">
        <v>0.13400702684362006</v>
      </c>
      <c r="E50" s="51">
        <v>0</v>
      </c>
      <c r="F50" s="52">
        <v>0</v>
      </c>
    </row>
    <row r="51" spans="1:6" x14ac:dyDescent="0.25">
      <c r="A51" s="48" t="s">
        <v>133</v>
      </c>
      <c r="B51" s="57" t="s">
        <v>134</v>
      </c>
      <c r="C51" s="39">
        <v>0.24478409232383025</v>
      </c>
      <c r="D51" s="50">
        <v>0.24394225598656788</v>
      </c>
      <c r="E51" s="51">
        <v>0</v>
      </c>
      <c r="F51" s="52">
        <v>0</v>
      </c>
    </row>
    <row r="52" spans="1:6" x14ac:dyDescent="0.25">
      <c r="A52" s="48" t="s">
        <v>135</v>
      </c>
      <c r="B52" s="49" t="s">
        <v>136</v>
      </c>
      <c r="C52" s="39">
        <v>9.8936471761621861E-2</v>
      </c>
      <c r="D52" s="50">
        <v>9.8652852716122133E-2</v>
      </c>
      <c r="E52" s="51">
        <v>0</v>
      </c>
      <c r="F52" s="52">
        <v>0</v>
      </c>
    </row>
    <row r="53" spans="1:6" x14ac:dyDescent="0.25">
      <c r="A53" s="48" t="s">
        <v>137</v>
      </c>
      <c r="B53" s="49" t="s">
        <v>1233</v>
      </c>
      <c r="C53" s="39">
        <v>7.4395925726736492E-2</v>
      </c>
      <c r="D53" s="50">
        <v>7.4253087526912412E-2</v>
      </c>
      <c r="E53" s="51">
        <v>0</v>
      </c>
      <c r="F53" s="52">
        <v>0</v>
      </c>
    </row>
    <row r="54" spans="1:6" x14ac:dyDescent="0.25">
      <c r="A54" s="48" t="s">
        <v>137</v>
      </c>
      <c r="B54" s="49" t="s">
        <v>1234</v>
      </c>
      <c r="C54" s="39">
        <v>0.11763028696660241</v>
      </c>
      <c r="D54" s="50">
        <v>0.11740443994244124</v>
      </c>
      <c r="E54" s="51">
        <v>1</v>
      </c>
      <c r="F54" s="52">
        <v>0</v>
      </c>
    </row>
    <row r="55" spans="1:6" x14ac:dyDescent="0.25">
      <c r="A55" s="48" t="s">
        <v>140</v>
      </c>
      <c r="B55" s="49" t="s">
        <v>141</v>
      </c>
      <c r="C55" s="39">
        <v>9.3587358003132282E-2</v>
      </c>
      <c r="D55" s="50">
        <v>9.3548599923000256E-2</v>
      </c>
      <c r="E55" s="51">
        <v>0</v>
      </c>
      <c r="F55" s="52">
        <v>0</v>
      </c>
    </row>
    <row r="56" spans="1:6" x14ac:dyDescent="0.25">
      <c r="A56" s="54" t="s">
        <v>142</v>
      </c>
      <c r="B56" s="49" t="s">
        <v>1235</v>
      </c>
      <c r="C56" s="39">
        <v>6.5731827208236421E-2</v>
      </c>
      <c r="D56" s="50">
        <v>6.558259769910102E-2</v>
      </c>
      <c r="E56" s="51">
        <v>0</v>
      </c>
      <c r="F56" s="52">
        <v>0</v>
      </c>
    </row>
    <row r="57" spans="1:6" x14ac:dyDescent="0.25">
      <c r="A57" s="48" t="s">
        <v>142</v>
      </c>
      <c r="B57" s="49" t="s">
        <v>1236</v>
      </c>
      <c r="C57" s="39">
        <v>0.10393114437132704</v>
      </c>
      <c r="D57" s="50">
        <v>0.10369519179983865</v>
      </c>
      <c r="E57" s="51">
        <v>1</v>
      </c>
      <c r="F57" s="52">
        <v>0</v>
      </c>
    </row>
    <row r="58" spans="1:6" x14ac:dyDescent="0.25">
      <c r="A58" s="48" t="s">
        <v>145</v>
      </c>
      <c r="B58" s="49" t="s">
        <v>146</v>
      </c>
      <c r="C58" s="39">
        <v>5.8597989829441761E-2</v>
      </c>
      <c r="D58" s="50">
        <v>5.8471721155264431E-2</v>
      </c>
      <c r="E58" s="51">
        <v>0</v>
      </c>
      <c r="F58" s="52">
        <v>0</v>
      </c>
    </row>
    <row r="59" spans="1:6" x14ac:dyDescent="0.25">
      <c r="A59" s="48" t="s">
        <v>147</v>
      </c>
      <c r="B59" s="49" t="s">
        <v>148</v>
      </c>
      <c r="C59" s="39">
        <v>0.20744431292256471</v>
      </c>
      <c r="D59" s="50">
        <v>0.20696194575573007</v>
      </c>
      <c r="E59" s="51">
        <v>0</v>
      </c>
      <c r="F59" s="52">
        <v>0</v>
      </c>
    </row>
    <row r="60" spans="1:6" x14ac:dyDescent="0.25">
      <c r="A60" s="48" t="s">
        <v>149</v>
      </c>
      <c r="B60" s="49" t="s">
        <v>150</v>
      </c>
      <c r="C60" s="39">
        <v>0.21075858872873388</v>
      </c>
      <c r="D60" s="50">
        <v>0.21032776406243087</v>
      </c>
      <c r="E60" s="51">
        <v>0</v>
      </c>
      <c r="F60" s="52">
        <v>0</v>
      </c>
    </row>
    <row r="61" spans="1:6" x14ac:dyDescent="0.25">
      <c r="A61" s="48" t="s">
        <v>151</v>
      </c>
      <c r="B61" s="49" t="s">
        <v>152</v>
      </c>
      <c r="C61" s="79">
        <v>0.20837835784685019</v>
      </c>
      <c r="D61" s="58">
        <v>0.20795350594050876</v>
      </c>
      <c r="E61" s="51">
        <v>0</v>
      </c>
      <c r="F61" s="52">
        <v>0</v>
      </c>
    </row>
    <row r="62" spans="1:6" x14ac:dyDescent="0.25">
      <c r="A62" s="48" t="s">
        <v>153</v>
      </c>
      <c r="B62" s="49" t="s">
        <v>154</v>
      </c>
      <c r="C62" s="79">
        <v>0.17002551480228625</v>
      </c>
      <c r="D62" s="58">
        <v>0.16995602702973367</v>
      </c>
      <c r="E62" s="51">
        <v>0</v>
      </c>
      <c r="F62" s="52">
        <v>0</v>
      </c>
    </row>
    <row r="63" spans="1:6" x14ac:dyDescent="0.25">
      <c r="A63" s="48" t="s">
        <v>155</v>
      </c>
      <c r="B63" s="49" t="s">
        <v>156</v>
      </c>
      <c r="C63" s="79">
        <v>0.19455398201265317</v>
      </c>
      <c r="D63" s="58">
        <v>0.19481683128909294</v>
      </c>
      <c r="E63" s="51">
        <v>0</v>
      </c>
      <c r="F63" s="52">
        <v>0</v>
      </c>
    </row>
    <row r="64" spans="1:6" x14ac:dyDescent="0.25">
      <c r="A64" s="48" t="s">
        <v>157</v>
      </c>
      <c r="B64" s="49" t="s">
        <v>158</v>
      </c>
      <c r="C64" s="79">
        <v>0.12473845113949646</v>
      </c>
      <c r="D64" s="58">
        <v>0.12476483775991706</v>
      </c>
      <c r="E64" s="51">
        <v>0</v>
      </c>
      <c r="F64" s="52">
        <v>0</v>
      </c>
    </row>
    <row r="65" spans="1:6" x14ac:dyDescent="0.25">
      <c r="A65" s="48" t="s">
        <v>159</v>
      </c>
      <c r="B65" s="49" t="s">
        <v>160</v>
      </c>
      <c r="C65" s="79">
        <v>0.10427174864209679</v>
      </c>
      <c r="D65" s="58">
        <v>0.10399975845892964</v>
      </c>
      <c r="E65" s="51">
        <v>0</v>
      </c>
      <c r="F65" s="52">
        <v>0</v>
      </c>
    </row>
    <row r="66" spans="1:6" x14ac:dyDescent="0.25">
      <c r="A66" s="48" t="s">
        <v>161</v>
      </c>
      <c r="B66" s="49" t="s">
        <v>162</v>
      </c>
      <c r="C66" s="39">
        <v>6.4019218619347243E-2</v>
      </c>
      <c r="D66" s="58">
        <v>6.3973944421654091E-2</v>
      </c>
      <c r="E66" s="51">
        <v>0</v>
      </c>
      <c r="F66" s="52">
        <v>0</v>
      </c>
    </row>
    <row r="67" spans="1:6" x14ac:dyDescent="0.25">
      <c r="A67" s="48" t="s">
        <v>163</v>
      </c>
      <c r="B67" s="53" t="s">
        <v>164</v>
      </c>
      <c r="C67" s="39">
        <v>0.11180908815676407</v>
      </c>
      <c r="D67" s="50">
        <v>0.11153737861567228</v>
      </c>
      <c r="E67" s="51">
        <v>0</v>
      </c>
      <c r="F67" s="52">
        <v>0</v>
      </c>
    </row>
    <row r="68" spans="1:6" x14ac:dyDescent="0.25">
      <c r="A68" s="48" t="s">
        <v>165</v>
      </c>
      <c r="B68" s="49" t="s">
        <v>1237</v>
      </c>
      <c r="C68" s="39">
        <v>7.0041773735099983E-2</v>
      </c>
      <c r="D68" s="50">
        <v>6.9788915337907848E-2</v>
      </c>
      <c r="E68" s="51">
        <v>0</v>
      </c>
      <c r="F68" s="52">
        <v>0</v>
      </c>
    </row>
    <row r="69" spans="1:6" x14ac:dyDescent="0.25">
      <c r="A69" s="48" t="s">
        <v>167</v>
      </c>
      <c r="B69" s="49" t="s">
        <v>168</v>
      </c>
      <c r="C69" s="39">
        <v>7.8021807747916477E-2</v>
      </c>
      <c r="D69" s="50">
        <v>7.778343204545346E-2</v>
      </c>
      <c r="E69" s="51">
        <v>0</v>
      </c>
      <c r="F69" s="52">
        <v>0</v>
      </c>
    </row>
    <row r="70" spans="1:6" x14ac:dyDescent="0.25">
      <c r="A70" s="48" t="s">
        <v>169</v>
      </c>
      <c r="B70" s="49" t="s">
        <v>1238</v>
      </c>
      <c r="C70" s="39">
        <v>0.15212211447063884</v>
      </c>
      <c r="D70" s="50">
        <v>0.15153864580018497</v>
      </c>
      <c r="E70" s="51">
        <v>0</v>
      </c>
      <c r="F70" s="52">
        <v>0</v>
      </c>
    </row>
    <row r="71" spans="1:6" x14ac:dyDescent="0.25">
      <c r="A71" s="48" t="s">
        <v>171</v>
      </c>
      <c r="B71" s="49" t="s">
        <v>172</v>
      </c>
      <c r="C71" s="39">
        <v>0.13208058841640419</v>
      </c>
      <c r="D71" s="50">
        <v>0.13205309785668584</v>
      </c>
      <c r="E71" s="51">
        <v>0</v>
      </c>
      <c r="F71" s="52">
        <v>0</v>
      </c>
    </row>
    <row r="72" spans="1:6" x14ac:dyDescent="0.25">
      <c r="A72" s="48" t="s">
        <v>173</v>
      </c>
      <c r="B72" s="49" t="s">
        <v>174</v>
      </c>
      <c r="C72" s="39">
        <v>0.11100381994647257</v>
      </c>
      <c r="D72" s="50">
        <v>0.11074774506619312</v>
      </c>
      <c r="E72" s="51">
        <v>0</v>
      </c>
      <c r="F72" s="52">
        <v>0</v>
      </c>
    </row>
    <row r="73" spans="1:6" x14ac:dyDescent="0.25">
      <c r="A73" s="48" t="s">
        <v>175</v>
      </c>
      <c r="B73" s="49" t="s">
        <v>176</v>
      </c>
      <c r="C73" s="39">
        <v>0.11516888956195447</v>
      </c>
      <c r="D73" s="50">
        <v>0.11515108361445027</v>
      </c>
      <c r="E73" s="51">
        <v>0</v>
      </c>
      <c r="F73" s="52">
        <v>0</v>
      </c>
    </row>
    <row r="74" spans="1:6" x14ac:dyDescent="0.25">
      <c r="A74" s="48" t="s">
        <v>177</v>
      </c>
      <c r="B74" s="49" t="s">
        <v>178</v>
      </c>
      <c r="C74" s="39">
        <v>0.22884436111636119</v>
      </c>
      <c r="D74" s="50">
        <v>0.2282978644130283</v>
      </c>
      <c r="E74" s="51">
        <v>0</v>
      </c>
      <c r="F74" s="52">
        <v>0</v>
      </c>
    </row>
    <row r="75" spans="1:6" x14ac:dyDescent="0.25">
      <c r="A75" s="48" t="s">
        <v>179</v>
      </c>
      <c r="B75" s="49" t="s">
        <v>180</v>
      </c>
      <c r="C75" s="39">
        <v>0.10568023466702473</v>
      </c>
      <c r="D75" s="50">
        <v>0.1056929541677622</v>
      </c>
      <c r="E75" s="51">
        <v>0</v>
      </c>
      <c r="F75" s="52">
        <v>0</v>
      </c>
    </row>
    <row r="76" spans="1:6" x14ac:dyDescent="0.25">
      <c r="A76" s="48" t="s">
        <v>181</v>
      </c>
      <c r="B76" s="80" t="s">
        <v>182</v>
      </c>
      <c r="C76" s="39">
        <v>0.1197116409649381</v>
      </c>
      <c r="D76" s="50">
        <v>0.11961246269874394</v>
      </c>
      <c r="E76" s="51">
        <v>0</v>
      </c>
      <c r="F76" s="52">
        <v>0</v>
      </c>
    </row>
    <row r="77" spans="1:6" x14ac:dyDescent="0.25">
      <c r="A77" s="48" t="s">
        <v>183</v>
      </c>
      <c r="B77" s="80" t="s">
        <v>184</v>
      </c>
      <c r="C77" s="39">
        <v>6.0511417129042483E-2</v>
      </c>
      <c r="D77" s="50">
        <v>6.0387598548774193E-2</v>
      </c>
      <c r="E77" s="51">
        <v>0</v>
      </c>
      <c r="F77" s="52">
        <v>0</v>
      </c>
    </row>
    <row r="78" spans="1:6" x14ac:dyDescent="0.25">
      <c r="A78" s="48" t="s">
        <v>185</v>
      </c>
      <c r="B78" s="49" t="s">
        <v>186</v>
      </c>
      <c r="C78" s="39">
        <v>0.17732748959920652</v>
      </c>
      <c r="D78" s="50">
        <v>0.17796474519473773</v>
      </c>
      <c r="E78" s="51">
        <v>0</v>
      </c>
      <c r="F78" s="52">
        <v>0</v>
      </c>
    </row>
    <row r="79" spans="1:6" x14ac:dyDescent="0.25">
      <c r="A79" s="48" t="s">
        <v>187</v>
      </c>
      <c r="B79" s="49" t="s">
        <v>188</v>
      </c>
      <c r="C79" s="39">
        <v>0.15738178486097315</v>
      </c>
      <c r="D79" s="50">
        <v>0.1570485355918832</v>
      </c>
      <c r="E79" s="51">
        <v>0</v>
      </c>
      <c r="F79" s="52">
        <v>0</v>
      </c>
    </row>
    <row r="80" spans="1:6" x14ac:dyDescent="0.25">
      <c r="A80" s="48" t="s">
        <v>189</v>
      </c>
      <c r="B80" s="49" t="s">
        <v>190</v>
      </c>
      <c r="C80" s="39">
        <v>0.13224568885448501</v>
      </c>
      <c r="D80" s="50">
        <v>0.13236208039867997</v>
      </c>
      <c r="E80" s="51">
        <v>0</v>
      </c>
      <c r="F80" s="52">
        <v>0</v>
      </c>
    </row>
    <row r="81" spans="1:6" x14ac:dyDescent="0.25">
      <c r="A81" s="48" t="s">
        <v>191</v>
      </c>
      <c r="B81" s="49" t="s">
        <v>192</v>
      </c>
      <c r="C81" s="39">
        <v>0.20817340983818139</v>
      </c>
      <c r="D81" s="50">
        <v>0.20751753530644032</v>
      </c>
      <c r="E81" s="51">
        <v>0</v>
      </c>
      <c r="F81" s="52">
        <v>0</v>
      </c>
    </row>
    <row r="82" spans="1:6" x14ac:dyDescent="0.25">
      <c r="A82" s="48" t="s">
        <v>193</v>
      </c>
      <c r="B82" s="49" t="s">
        <v>1239</v>
      </c>
      <c r="C82" s="39">
        <v>7.8323635388109547E-2</v>
      </c>
      <c r="D82" s="50">
        <v>7.811490890843592E-2</v>
      </c>
      <c r="E82" s="51">
        <v>0</v>
      </c>
      <c r="F82" s="52">
        <v>0</v>
      </c>
    </row>
    <row r="83" spans="1:6" x14ac:dyDescent="0.25">
      <c r="A83" s="48" t="s">
        <v>193</v>
      </c>
      <c r="B83" s="49" t="s">
        <v>1240</v>
      </c>
      <c r="C83" s="39">
        <v>0.12384054122549616</v>
      </c>
      <c r="D83" s="50">
        <v>0.12351051568361741</v>
      </c>
      <c r="E83" s="51">
        <v>1</v>
      </c>
      <c r="F83" s="52">
        <v>0</v>
      </c>
    </row>
    <row r="84" spans="1:6" x14ac:dyDescent="0.25">
      <c r="A84" s="48" t="s">
        <v>196</v>
      </c>
      <c r="B84" s="49" t="s">
        <v>197</v>
      </c>
      <c r="C84" s="39">
        <v>0.12152434837392255</v>
      </c>
      <c r="D84" s="50">
        <v>0.12110568075515672</v>
      </c>
      <c r="E84" s="51">
        <v>0</v>
      </c>
      <c r="F84" s="52">
        <v>0</v>
      </c>
    </row>
    <row r="85" spans="1:6" x14ac:dyDescent="0.25">
      <c r="A85" s="48" t="s">
        <v>198</v>
      </c>
      <c r="B85" s="49" t="s">
        <v>199</v>
      </c>
      <c r="C85" s="39">
        <v>5.0029764762004741E-2</v>
      </c>
      <c r="D85" s="50">
        <v>4.9954739752851932E-2</v>
      </c>
      <c r="E85" s="51">
        <v>0</v>
      </c>
      <c r="F85" s="52">
        <v>0</v>
      </c>
    </row>
    <row r="86" spans="1:6" x14ac:dyDescent="0.25">
      <c r="A86" s="48" t="s">
        <v>200</v>
      </c>
      <c r="B86" s="49" t="s">
        <v>201</v>
      </c>
      <c r="C86" s="39">
        <v>0.22622185460432967</v>
      </c>
      <c r="D86" s="50">
        <v>0.22581341796983623</v>
      </c>
      <c r="E86" s="51">
        <v>0</v>
      </c>
      <c r="F86" s="52">
        <v>0</v>
      </c>
    </row>
    <row r="87" spans="1:6" x14ac:dyDescent="0.25">
      <c r="A87" s="48" t="s">
        <v>202</v>
      </c>
      <c r="B87" s="57" t="s">
        <v>203</v>
      </c>
      <c r="C87" s="39">
        <v>0.1238042038795725</v>
      </c>
      <c r="D87" s="50">
        <v>0.12347319713398655</v>
      </c>
      <c r="E87" s="51">
        <v>0</v>
      </c>
      <c r="F87" s="52">
        <v>0</v>
      </c>
    </row>
    <row r="88" spans="1:6" x14ac:dyDescent="0.25">
      <c r="A88" s="48" t="s">
        <v>204</v>
      </c>
      <c r="B88" s="53" t="s">
        <v>1241</v>
      </c>
      <c r="C88" s="39">
        <v>6.6458866552988174E-2</v>
      </c>
      <c r="D88" s="50">
        <v>6.6225342296524936E-2</v>
      </c>
      <c r="E88" s="51">
        <v>0</v>
      </c>
      <c r="F88" s="52">
        <v>0</v>
      </c>
    </row>
    <row r="89" spans="1:6" x14ac:dyDescent="0.25">
      <c r="A89" s="48" t="s">
        <v>206</v>
      </c>
      <c r="B89" s="53" t="s">
        <v>207</v>
      </c>
      <c r="C89" s="39">
        <v>6.2730594208549026E-2</v>
      </c>
      <c r="D89" s="50">
        <v>6.2563079616892892E-2</v>
      </c>
      <c r="E89" s="51">
        <v>0</v>
      </c>
      <c r="F89" s="52">
        <v>0</v>
      </c>
    </row>
    <row r="90" spans="1:6" x14ac:dyDescent="0.25">
      <c r="A90" s="48" t="s">
        <v>208</v>
      </c>
      <c r="B90" s="53" t="s">
        <v>1242</v>
      </c>
      <c r="C90" s="39">
        <v>7.6481668715273815E-2</v>
      </c>
      <c r="D90" s="50">
        <v>7.6305276228743349E-2</v>
      </c>
      <c r="E90" s="51">
        <v>0</v>
      </c>
      <c r="F90" s="52">
        <v>0</v>
      </c>
    </row>
    <row r="91" spans="1:6" x14ac:dyDescent="0.25">
      <c r="A91" s="48" t="s">
        <v>208</v>
      </c>
      <c r="B91" s="57" t="s">
        <v>1243</v>
      </c>
      <c r="C91" s="39">
        <v>0.1209281361953546</v>
      </c>
      <c r="D91" s="50">
        <v>0.12064923518556618</v>
      </c>
      <c r="E91" s="51">
        <v>1</v>
      </c>
      <c r="F91" s="52">
        <v>0</v>
      </c>
    </row>
    <row r="92" spans="1:6" x14ac:dyDescent="0.25">
      <c r="A92" s="48" t="s">
        <v>211</v>
      </c>
      <c r="B92" s="53" t="s">
        <v>212</v>
      </c>
      <c r="C92" s="39">
        <v>9.5380262324861242E-2</v>
      </c>
      <c r="D92" s="50">
        <v>9.5186370516028684E-2</v>
      </c>
      <c r="E92" s="51">
        <v>0</v>
      </c>
      <c r="F92" s="52">
        <v>0</v>
      </c>
    </row>
    <row r="93" spans="1:6" x14ac:dyDescent="0.25">
      <c r="A93" s="48" t="s">
        <v>213</v>
      </c>
      <c r="B93" s="53" t="s">
        <v>214</v>
      </c>
      <c r="C93" s="39">
        <v>0.16350807998038036</v>
      </c>
      <c r="D93" s="50">
        <v>0.16347865591253122</v>
      </c>
      <c r="E93" s="51">
        <v>0</v>
      </c>
      <c r="F93" s="52">
        <v>0</v>
      </c>
    </row>
    <row r="94" spans="1:6" x14ac:dyDescent="0.25">
      <c r="A94" s="48" t="s">
        <v>215</v>
      </c>
      <c r="B94" s="57" t="s">
        <v>216</v>
      </c>
      <c r="C94" s="39">
        <v>5.7680586756526618E-2</v>
      </c>
      <c r="D94" s="50">
        <v>5.7539678370298518E-2</v>
      </c>
      <c r="E94" s="51">
        <v>0</v>
      </c>
      <c r="F94" s="52">
        <v>0</v>
      </c>
    </row>
    <row r="95" spans="1:6" x14ac:dyDescent="0.25">
      <c r="A95" s="48" t="s">
        <v>217</v>
      </c>
      <c r="B95" s="49" t="s">
        <v>218</v>
      </c>
      <c r="C95" s="39">
        <v>0.22533545106503708</v>
      </c>
      <c r="D95" s="50">
        <v>0.22477552445046572</v>
      </c>
      <c r="E95" s="51">
        <v>0</v>
      </c>
      <c r="F95" s="52">
        <v>0</v>
      </c>
    </row>
    <row r="96" spans="1:6" x14ac:dyDescent="0.25">
      <c r="A96" s="48" t="s">
        <v>219</v>
      </c>
      <c r="B96" s="49" t="s">
        <v>220</v>
      </c>
      <c r="C96" s="39">
        <v>9.6209667973604446E-2</v>
      </c>
      <c r="D96" s="50">
        <v>9.5985640238711534E-2</v>
      </c>
      <c r="E96" s="51">
        <v>0</v>
      </c>
      <c r="F96" s="52">
        <v>0</v>
      </c>
    </row>
    <row r="97" spans="1:6" x14ac:dyDescent="0.25">
      <c r="A97" s="48" t="s">
        <v>221</v>
      </c>
      <c r="B97" s="49" t="s">
        <v>222</v>
      </c>
      <c r="C97" s="39">
        <v>0.19274945441772273</v>
      </c>
      <c r="D97" s="50">
        <v>0.19221626643053244</v>
      </c>
      <c r="E97" s="51">
        <v>1</v>
      </c>
      <c r="F97" s="52">
        <v>0</v>
      </c>
    </row>
    <row r="98" spans="1:6" x14ac:dyDescent="0.25">
      <c r="A98" s="48" t="s">
        <v>223</v>
      </c>
      <c r="B98" s="49" t="s">
        <v>1244</v>
      </c>
      <c r="C98" s="39">
        <v>7.0558765913766322E-2</v>
      </c>
      <c r="D98" s="50">
        <v>7.0394685806655644E-2</v>
      </c>
      <c r="E98" s="51">
        <v>0</v>
      </c>
      <c r="F98" s="52">
        <v>0</v>
      </c>
    </row>
    <row r="99" spans="1:6" x14ac:dyDescent="0.25">
      <c r="A99" s="48" t="s">
        <v>225</v>
      </c>
      <c r="B99" s="57" t="s">
        <v>226</v>
      </c>
      <c r="C99" s="39">
        <v>5.8972580959274587E-2</v>
      </c>
      <c r="D99" s="50">
        <v>5.8822658822835314E-2</v>
      </c>
      <c r="E99" s="51">
        <v>0</v>
      </c>
      <c r="F99" s="52">
        <v>0</v>
      </c>
    </row>
    <row r="100" spans="1:6" x14ac:dyDescent="0.25">
      <c r="A100" s="48" t="s">
        <v>227</v>
      </c>
      <c r="B100" s="49" t="s">
        <v>228</v>
      </c>
      <c r="C100" s="39">
        <v>0.14893672489151583</v>
      </c>
      <c r="D100" s="50">
        <v>0.14863811759454418</v>
      </c>
      <c r="E100" s="51">
        <v>0</v>
      </c>
      <c r="F100" s="52">
        <v>0</v>
      </c>
    </row>
    <row r="101" spans="1:6" x14ac:dyDescent="0.25">
      <c r="A101" s="48" t="s">
        <v>229</v>
      </c>
      <c r="B101" s="49" t="s">
        <v>1245</v>
      </c>
      <c r="C101" s="39">
        <v>0.19678961520483484</v>
      </c>
      <c r="D101" s="50">
        <v>0.19669638306070095</v>
      </c>
      <c r="E101" s="51">
        <v>0</v>
      </c>
      <c r="F101" s="52">
        <v>1</v>
      </c>
    </row>
    <row r="102" spans="1:6" x14ac:dyDescent="0.25">
      <c r="A102" s="48" t="s">
        <v>231</v>
      </c>
      <c r="B102" s="49" t="s">
        <v>232</v>
      </c>
      <c r="C102" s="39">
        <v>0.19273626221234968</v>
      </c>
      <c r="D102" s="50">
        <v>0.19263386912056549</v>
      </c>
      <c r="E102" s="51">
        <v>0</v>
      </c>
      <c r="F102" s="52">
        <v>0</v>
      </c>
    </row>
    <row r="103" spans="1:6" x14ac:dyDescent="0.25">
      <c r="A103" s="48" t="s">
        <v>233</v>
      </c>
      <c r="B103" s="49" t="s">
        <v>234</v>
      </c>
      <c r="C103" s="39">
        <v>0.1108638208899777</v>
      </c>
      <c r="D103" s="50">
        <v>0.11081049418720246</v>
      </c>
      <c r="E103" s="51">
        <v>0</v>
      </c>
      <c r="F103" s="52">
        <v>0</v>
      </c>
    </row>
    <row r="104" spans="1:6" x14ac:dyDescent="0.25">
      <c r="A104" s="48" t="s">
        <v>235</v>
      </c>
      <c r="B104" s="49" t="s">
        <v>236</v>
      </c>
      <c r="C104" s="39">
        <v>8.9016286768319838E-2</v>
      </c>
      <c r="D104" s="50">
        <v>8.8795193820393484E-2</v>
      </c>
      <c r="E104" s="51">
        <v>0</v>
      </c>
      <c r="F104" s="52">
        <v>0</v>
      </c>
    </row>
    <row r="105" spans="1:6" x14ac:dyDescent="0.25">
      <c r="A105" s="48" t="s">
        <v>237</v>
      </c>
      <c r="B105" s="49" t="s">
        <v>238</v>
      </c>
      <c r="C105" s="39">
        <v>0.18548004594840961</v>
      </c>
      <c r="D105" s="50">
        <v>0.18545214858939135</v>
      </c>
      <c r="E105" s="51">
        <v>1</v>
      </c>
      <c r="F105" s="52">
        <v>0</v>
      </c>
    </row>
    <row r="106" spans="1:6" x14ac:dyDescent="0.25">
      <c r="A106" s="48" t="s">
        <v>239</v>
      </c>
      <c r="B106" s="49" t="s">
        <v>240</v>
      </c>
      <c r="C106" s="39">
        <v>0.1693147723664952</v>
      </c>
      <c r="D106" s="50">
        <v>0.16863557411360255</v>
      </c>
      <c r="E106" s="51">
        <v>0</v>
      </c>
      <c r="F106" s="52">
        <v>0</v>
      </c>
    </row>
    <row r="107" spans="1:6" x14ac:dyDescent="0.25">
      <c r="A107" s="48" t="s">
        <v>241</v>
      </c>
      <c r="B107" s="49" t="s">
        <v>242</v>
      </c>
      <c r="C107" s="39">
        <v>7.7396396350269361E-2</v>
      </c>
      <c r="D107" s="50">
        <v>7.7757951979869011E-2</v>
      </c>
      <c r="E107" s="51">
        <v>0</v>
      </c>
      <c r="F107" s="52">
        <v>0</v>
      </c>
    </row>
    <row r="108" spans="1:6" x14ac:dyDescent="0.25">
      <c r="A108" s="48" t="s">
        <v>243</v>
      </c>
      <c r="B108" s="57" t="s">
        <v>244</v>
      </c>
      <c r="C108" s="39">
        <v>0.24961089005389692</v>
      </c>
      <c r="D108" s="50">
        <v>0.24844962478426233</v>
      </c>
      <c r="E108" s="51">
        <v>0</v>
      </c>
      <c r="F108" s="52">
        <v>0</v>
      </c>
    </row>
    <row r="109" spans="1:6" x14ac:dyDescent="0.25">
      <c r="A109" s="48" t="s">
        <v>245</v>
      </c>
      <c r="B109" s="49" t="s">
        <v>246</v>
      </c>
      <c r="C109" s="39">
        <v>0.23364378507325523</v>
      </c>
      <c r="D109" s="50">
        <v>0.23494973233040259</v>
      </c>
      <c r="E109" s="51">
        <v>0</v>
      </c>
      <c r="F109" s="52">
        <v>0</v>
      </c>
    </row>
    <row r="110" spans="1:6" x14ac:dyDescent="0.25">
      <c r="A110" s="48" t="s">
        <v>247</v>
      </c>
      <c r="B110" s="57" t="s">
        <v>248</v>
      </c>
      <c r="C110" s="39">
        <v>7.5343041982449441E-2</v>
      </c>
      <c r="D110" s="50">
        <v>7.5257867216523083E-2</v>
      </c>
      <c r="E110" s="51">
        <v>0</v>
      </c>
      <c r="F110" s="52">
        <v>0</v>
      </c>
    </row>
    <row r="111" spans="1:6" x14ac:dyDescent="0.25">
      <c r="A111" s="48" t="s">
        <v>249</v>
      </c>
      <c r="B111" s="49" t="s">
        <v>250</v>
      </c>
      <c r="C111" s="39">
        <v>0.15454461604085207</v>
      </c>
      <c r="D111" s="50">
        <v>0.15394275942481997</v>
      </c>
      <c r="E111" s="51">
        <v>0</v>
      </c>
      <c r="F111" s="52">
        <v>0</v>
      </c>
    </row>
    <row r="112" spans="1:6" x14ac:dyDescent="0.25">
      <c r="A112" s="48" t="s">
        <v>251</v>
      </c>
      <c r="B112" s="49" t="s">
        <v>252</v>
      </c>
      <c r="C112" s="39">
        <v>0.16089303221783863</v>
      </c>
      <c r="D112" s="50">
        <v>0.16037615159807178</v>
      </c>
      <c r="E112" s="51">
        <v>0</v>
      </c>
      <c r="F112" s="52">
        <v>0</v>
      </c>
    </row>
    <row r="113" spans="1:6" x14ac:dyDescent="0.25">
      <c r="A113" s="48" t="s">
        <v>253</v>
      </c>
      <c r="B113" s="49" t="s">
        <v>254</v>
      </c>
      <c r="C113" s="39">
        <v>0.11607228420923935</v>
      </c>
      <c r="D113" s="50">
        <v>0.1157241987109634</v>
      </c>
      <c r="E113" s="51">
        <v>0</v>
      </c>
      <c r="F113" s="52">
        <v>0</v>
      </c>
    </row>
    <row r="114" spans="1:6" x14ac:dyDescent="0.25">
      <c r="A114" s="48" t="s">
        <v>255</v>
      </c>
      <c r="B114" s="49" t="s">
        <v>256</v>
      </c>
      <c r="C114" s="39">
        <v>0.28169718269930394</v>
      </c>
      <c r="D114" s="50">
        <v>0.28166528367628274</v>
      </c>
      <c r="E114" s="51">
        <v>0</v>
      </c>
      <c r="F114" s="52">
        <v>0</v>
      </c>
    </row>
    <row r="115" spans="1:6" x14ac:dyDescent="0.25">
      <c r="A115" s="48" t="s">
        <v>257</v>
      </c>
      <c r="B115" s="49" t="s">
        <v>258</v>
      </c>
      <c r="C115" s="39">
        <v>0.20858531705927724</v>
      </c>
      <c r="D115" s="50">
        <v>0.20816006836582224</v>
      </c>
      <c r="E115" s="51">
        <v>0</v>
      </c>
      <c r="F115" s="52">
        <v>0</v>
      </c>
    </row>
    <row r="116" spans="1:6" x14ac:dyDescent="0.25">
      <c r="A116" s="48" t="s">
        <v>259</v>
      </c>
      <c r="B116" s="49" t="s">
        <v>260</v>
      </c>
      <c r="C116" s="39">
        <v>0.21676627531038573</v>
      </c>
      <c r="D116" s="50">
        <v>0.21600562597401463</v>
      </c>
      <c r="E116" s="51">
        <v>0</v>
      </c>
      <c r="F116" s="52">
        <v>0</v>
      </c>
    </row>
    <row r="117" spans="1:6" x14ac:dyDescent="0.25">
      <c r="A117" s="48" t="s">
        <v>261</v>
      </c>
      <c r="B117" s="49" t="s">
        <v>262</v>
      </c>
      <c r="C117" s="39">
        <v>0.16555971540183181</v>
      </c>
      <c r="D117" s="50">
        <v>0.16499552796532224</v>
      </c>
      <c r="E117" s="51">
        <v>0</v>
      </c>
      <c r="F117" s="52">
        <v>0</v>
      </c>
    </row>
    <row r="118" spans="1:6" x14ac:dyDescent="0.25">
      <c r="A118" s="48" t="s">
        <v>263</v>
      </c>
      <c r="B118" s="49" t="s">
        <v>264</v>
      </c>
      <c r="C118" s="39">
        <v>0.10249746707081318</v>
      </c>
      <c r="D118" s="50">
        <v>0.1022246599445715</v>
      </c>
      <c r="E118" s="51">
        <v>0</v>
      </c>
      <c r="F118" s="52">
        <v>0</v>
      </c>
    </row>
    <row r="119" spans="1:6" x14ac:dyDescent="0.25">
      <c r="A119" s="48" t="s">
        <v>265</v>
      </c>
      <c r="B119" s="49" t="s">
        <v>266</v>
      </c>
      <c r="C119" s="39">
        <v>0.31196288504115388</v>
      </c>
      <c r="D119" s="50">
        <v>0.31106095614131468</v>
      </c>
      <c r="E119" s="51">
        <v>0</v>
      </c>
      <c r="F119" s="52">
        <v>0</v>
      </c>
    </row>
    <row r="120" spans="1:6" x14ac:dyDescent="0.25">
      <c r="A120" s="48" t="s">
        <v>267</v>
      </c>
      <c r="B120" s="49" t="s">
        <v>268</v>
      </c>
      <c r="C120" s="39">
        <v>0.16203751581686743</v>
      </c>
      <c r="D120" s="50">
        <v>0.16157252952023382</v>
      </c>
      <c r="E120" s="51">
        <v>0</v>
      </c>
      <c r="F120" s="52">
        <v>0</v>
      </c>
    </row>
    <row r="121" spans="1:6" x14ac:dyDescent="0.25">
      <c r="A121" s="48" t="s">
        <v>269</v>
      </c>
      <c r="B121" s="49" t="s">
        <v>270</v>
      </c>
      <c r="C121" s="39">
        <v>0.17744238013814126</v>
      </c>
      <c r="D121" s="50">
        <v>0.17688004409264643</v>
      </c>
      <c r="E121" s="51">
        <v>0</v>
      </c>
      <c r="F121" s="52">
        <v>0</v>
      </c>
    </row>
    <row r="122" spans="1:6" x14ac:dyDescent="0.25">
      <c r="A122" s="48" t="s">
        <v>271</v>
      </c>
      <c r="B122" s="49" t="s">
        <v>1246</v>
      </c>
      <c r="C122" s="39">
        <v>0.2793866081489651</v>
      </c>
      <c r="D122" s="50">
        <v>0.27934096464183905</v>
      </c>
      <c r="E122" s="51">
        <v>0</v>
      </c>
      <c r="F122" s="52">
        <v>1</v>
      </c>
    </row>
    <row r="123" spans="1:6" x14ac:dyDescent="0.25">
      <c r="A123" s="48" t="s">
        <v>273</v>
      </c>
      <c r="B123" s="49" t="s">
        <v>274</v>
      </c>
      <c r="C123" s="39">
        <v>0.27552746754164448</v>
      </c>
      <c r="D123" s="50">
        <v>0.27552336123280091</v>
      </c>
      <c r="E123" s="51">
        <v>0</v>
      </c>
      <c r="F123" s="52">
        <v>0</v>
      </c>
    </row>
    <row r="124" spans="1:6" x14ac:dyDescent="0.25">
      <c r="A124" s="48" t="s">
        <v>275</v>
      </c>
      <c r="B124" s="49" t="s">
        <v>276</v>
      </c>
      <c r="C124" s="39">
        <v>5.1098105613191391E-2</v>
      </c>
      <c r="D124" s="50">
        <v>5.1029706681097013E-2</v>
      </c>
      <c r="E124" s="51">
        <v>0</v>
      </c>
      <c r="F124" s="52">
        <v>0</v>
      </c>
    </row>
    <row r="125" spans="1:6" x14ac:dyDescent="0.25">
      <c r="A125" s="48" t="s">
        <v>277</v>
      </c>
      <c r="B125" s="49" t="s">
        <v>278</v>
      </c>
      <c r="C125" s="39">
        <v>6.720148933373199E-2</v>
      </c>
      <c r="D125" s="50">
        <v>6.7202090996320477E-2</v>
      </c>
      <c r="E125" s="51">
        <v>0</v>
      </c>
      <c r="F125" s="52">
        <v>0</v>
      </c>
    </row>
    <row r="126" spans="1:6" x14ac:dyDescent="0.25">
      <c r="A126" s="48" t="s">
        <v>279</v>
      </c>
      <c r="B126" s="49" t="s">
        <v>280</v>
      </c>
      <c r="C126" s="39">
        <v>5.8018852367191363E-2</v>
      </c>
      <c r="D126" s="50">
        <v>5.7997739707126676E-2</v>
      </c>
      <c r="E126" s="51">
        <v>0</v>
      </c>
      <c r="F126" s="52">
        <v>0</v>
      </c>
    </row>
    <row r="127" spans="1:6" x14ac:dyDescent="0.25">
      <c r="A127" s="48" t="s">
        <v>279</v>
      </c>
      <c r="B127" s="57" t="s">
        <v>281</v>
      </c>
      <c r="C127" s="39">
        <v>9.1735860354688267E-2</v>
      </c>
      <c r="D127" s="50">
        <v>9.1702478308053628E-2</v>
      </c>
      <c r="E127" s="51">
        <v>1</v>
      </c>
      <c r="F127" s="52">
        <v>0</v>
      </c>
    </row>
    <row r="128" spans="1:6" x14ac:dyDescent="0.25">
      <c r="A128" s="48" t="s">
        <v>282</v>
      </c>
      <c r="B128" s="81" t="s">
        <v>283</v>
      </c>
      <c r="C128" s="39">
        <v>9.1926089513511014E-2</v>
      </c>
      <c r="D128" s="50">
        <v>9.1919343547621643E-2</v>
      </c>
      <c r="E128" s="51">
        <v>0</v>
      </c>
      <c r="F128" s="52">
        <v>0</v>
      </c>
    </row>
    <row r="129" spans="1:6" x14ac:dyDescent="0.25">
      <c r="A129" s="48" t="s">
        <v>284</v>
      </c>
      <c r="B129" s="53" t="s">
        <v>285</v>
      </c>
      <c r="C129" s="39">
        <v>0.21967876377492115</v>
      </c>
      <c r="D129" s="50">
        <v>0.2190037696231879</v>
      </c>
      <c r="E129" s="51">
        <v>0</v>
      </c>
      <c r="F129" s="52">
        <v>0</v>
      </c>
    </row>
    <row r="130" spans="1:6" x14ac:dyDescent="0.25">
      <c r="A130" s="48" t="s">
        <v>286</v>
      </c>
      <c r="B130" s="49" t="s">
        <v>287</v>
      </c>
      <c r="C130" s="39">
        <v>0.2135565290709473</v>
      </c>
      <c r="D130" s="50">
        <v>0.21301141704986812</v>
      </c>
      <c r="E130" s="51">
        <v>0</v>
      </c>
      <c r="F130" s="52">
        <v>0</v>
      </c>
    </row>
    <row r="131" spans="1:6" x14ac:dyDescent="0.25">
      <c r="A131" s="48" t="s">
        <v>288</v>
      </c>
      <c r="B131" s="49" t="s">
        <v>289</v>
      </c>
      <c r="C131" s="39">
        <v>0.24617294892016853</v>
      </c>
      <c r="D131" s="50">
        <v>0.24590563908758667</v>
      </c>
      <c r="E131" s="51">
        <v>0</v>
      </c>
      <c r="F131" s="52">
        <v>0</v>
      </c>
    </row>
    <row r="132" spans="1:6" x14ac:dyDescent="0.25">
      <c r="A132" s="48" t="s">
        <v>290</v>
      </c>
      <c r="B132" s="53" t="s">
        <v>291</v>
      </c>
      <c r="C132" s="39">
        <v>0.24727971883387195</v>
      </c>
      <c r="D132" s="50">
        <v>0.2470423843602001</v>
      </c>
      <c r="E132" s="51">
        <v>0</v>
      </c>
      <c r="F132" s="52">
        <v>0</v>
      </c>
    </row>
    <row r="133" spans="1:6" x14ac:dyDescent="0.25">
      <c r="A133" s="48" t="s">
        <v>292</v>
      </c>
      <c r="B133" s="49" t="s">
        <v>293</v>
      </c>
      <c r="C133" s="39">
        <v>0.24750456570291646</v>
      </c>
      <c r="D133" s="50">
        <v>0.24706789601938128</v>
      </c>
      <c r="E133" s="51">
        <v>0</v>
      </c>
      <c r="F133" s="52">
        <v>0</v>
      </c>
    </row>
    <row r="134" spans="1:6" x14ac:dyDescent="0.25">
      <c r="A134" s="48" t="s">
        <v>294</v>
      </c>
      <c r="B134" s="49" t="s">
        <v>295</v>
      </c>
      <c r="C134" s="39">
        <v>0.24571065538433631</v>
      </c>
      <c r="D134" s="50">
        <v>0.24535703679543164</v>
      </c>
      <c r="E134" s="51">
        <v>0</v>
      </c>
      <c r="F134" s="52">
        <v>0</v>
      </c>
    </row>
    <row r="135" spans="1:6" x14ac:dyDescent="0.25">
      <c r="A135" s="48" t="s">
        <v>296</v>
      </c>
      <c r="B135" s="49" t="s">
        <v>297</v>
      </c>
      <c r="C135" s="39">
        <v>0.128120343922075</v>
      </c>
      <c r="D135" s="50">
        <v>0.12775884206882526</v>
      </c>
      <c r="E135" s="51">
        <v>0</v>
      </c>
      <c r="F135" s="52">
        <v>0</v>
      </c>
    </row>
    <row r="136" spans="1:6" x14ac:dyDescent="0.25">
      <c r="A136" s="48" t="s">
        <v>298</v>
      </c>
      <c r="B136" s="49" t="s">
        <v>299</v>
      </c>
      <c r="C136" s="39">
        <v>5.5809674169102749E-2</v>
      </c>
      <c r="D136" s="50">
        <v>5.5650088040031326E-2</v>
      </c>
      <c r="E136" s="51">
        <v>0</v>
      </c>
      <c r="F136" s="52">
        <v>0</v>
      </c>
    </row>
    <row r="137" spans="1:6" x14ac:dyDescent="0.25">
      <c r="A137" s="48" t="s">
        <v>300</v>
      </c>
      <c r="B137" s="49" t="s">
        <v>301</v>
      </c>
      <c r="C137" s="39">
        <v>0.17428329872683268</v>
      </c>
      <c r="D137" s="50">
        <v>0.17429148263202868</v>
      </c>
      <c r="E137" s="51">
        <v>0</v>
      </c>
      <c r="F137" s="52">
        <v>0</v>
      </c>
    </row>
    <row r="138" spans="1:6" x14ac:dyDescent="0.25">
      <c r="A138" s="48" t="s">
        <v>302</v>
      </c>
      <c r="B138" s="57" t="s">
        <v>1247</v>
      </c>
      <c r="C138" s="39">
        <v>0.17428118283159214</v>
      </c>
      <c r="D138" s="50">
        <v>0.17428824317935665</v>
      </c>
      <c r="E138" s="51">
        <v>0</v>
      </c>
      <c r="F138" s="52">
        <v>1</v>
      </c>
    </row>
    <row r="139" spans="1:6" x14ac:dyDescent="0.25">
      <c r="A139" s="48" t="s">
        <v>304</v>
      </c>
      <c r="B139" s="53" t="s">
        <v>305</v>
      </c>
      <c r="C139" s="39">
        <v>0.18489126052225241</v>
      </c>
      <c r="D139" s="50">
        <v>0.18432595028544302</v>
      </c>
      <c r="E139" s="51">
        <v>0</v>
      </c>
      <c r="F139" s="52">
        <v>0</v>
      </c>
    </row>
    <row r="140" spans="1:6" x14ac:dyDescent="0.25">
      <c r="A140" s="48" t="s">
        <v>306</v>
      </c>
      <c r="B140" s="49" t="s">
        <v>307</v>
      </c>
      <c r="C140" s="39">
        <v>0.12535472495656219</v>
      </c>
      <c r="D140" s="50">
        <v>0.12588911969717886</v>
      </c>
      <c r="E140" s="51">
        <v>0</v>
      </c>
      <c r="F140" s="52">
        <v>0</v>
      </c>
    </row>
    <row r="141" spans="1:6" x14ac:dyDescent="0.25">
      <c r="A141" s="48" t="s">
        <v>308</v>
      </c>
      <c r="B141" s="49" t="s">
        <v>309</v>
      </c>
      <c r="C141" s="39">
        <v>9.0655180424230833E-2</v>
      </c>
      <c r="D141" s="50">
        <v>9.0620633278196652E-2</v>
      </c>
      <c r="E141" s="51">
        <v>0</v>
      </c>
      <c r="F141" s="52">
        <v>0</v>
      </c>
    </row>
    <row r="142" spans="1:6" x14ac:dyDescent="0.25">
      <c r="A142" s="48" t="s">
        <v>310</v>
      </c>
      <c r="B142" s="49" t="s">
        <v>311</v>
      </c>
      <c r="C142" s="39">
        <v>8.5326641534409872E-2</v>
      </c>
      <c r="D142" s="50">
        <v>8.5151100331536195E-2</v>
      </c>
      <c r="E142" s="51">
        <v>0</v>
      </c>
      <c r="F142" s="52">
        <v>0</v>
      </c>
    </row>
    <row r="143" spans="1:6" x14ac:dyDescent="0.25">
      <c r="A143" s="48" t="s">
        <v>312</v>
      </c>
      <c r="B143" s="49" t="s">
        <v>313</v>
      </c>
      <c r="C143" s="39">
        <v>5.4395875309175931E-2</v>
      </c>
      <c r="D143" s="50">
        <v>5.4300715261269131E-2</v>
      </c>
      <c r="E143" s="51">
        <v>0</v>
      </c>
      <c r="F143" s="52">
        <v>0</v>
      </c>
    </row>
    <row r="144" spans="1:6" x14ac:dyDescent="0.25">
      <c r="A144" s="61" t="s">
        <v>314</v>
      </c>
      <c r="B144" s="49" t="s">
        <v>315</v>
      </c>
      <c r="C144" s="39">
        <v>0.11236285500178357</v>
      </c>
      <c r="D144" s="50">
        <v>0.11195955897510095</v>
      </c>
      <c r="E144" s="51">
        <v>0</v>
      </c>
      <c r="F144" s="52">
        <v>0</v>
      </c>
    </row>
    <row r="145" spans="1:6" x14ac:dyDescent="0.25">
      <c r="A145" s="48" t="s">
        <v>316</v>
      </c>
      <c r="B145" s="49" t="s">
        <v>317</v>
      </c>
      <c r="C145" s="39">
        <v>0.21335810108841805</v>
      </c>
      <c r="D145" s="50">
        <v>0.2128908016847082</v>
      </c>
      <c r="E145" s="51">
        <v>0</v>
      </c>
      <c r="F145" s="52">
        <v>0</v>
      </c>
    </row>
    <row r="146" spans="1:6" x14ac:dyDescent="0.25">
      <c r="A146" s="48" t="s">
        <v>318</v>
      </c>
      <c r="B146" s="49" t="s">
        <v>319</v>
      </c>
      <c r="C146" s="39">
        <v>0.26796327571078271</v>
      </c>
      <c r="D146" s="50">
        <v>0.26679308572235455</v>
      </c>
      <c r="E146" s="51">
        <v>0</v>
      </c>
      <c r="F146" s="52">
        <v>0</v>
      </c>
    </row>
    <row r="147" spans="1:6" x14ac:dyDescent="0.25">
      <c r="A147" s="48" t="s">
        <v>320</v>
      </c>
      <c r="B147" s="49" t="s">
        <v>321</v>
      </c>
      <c r="C147" s="39">
        <v>0.26738609551720838</v>
      </c>
      <c r="D147" s="50">
        <v>0.26622359863989808</v>
      </c>
      <c r="E147" s="51">
        <v>0</v>
      </c>
      <c r="F147" s="52">
        <v>0</v>
      </c>
    </row>
    <row r="148" spans="1:6" x14ac:dyDescent="0.25">
      <c r="A148" s="48" t="s">
        <v>322</v>
      </c>
      <c r="B148" s="49" t="s">
        <v>323</v>
      </c>
      <c r="C148" s="39">
        <v>8.9101813550375705E-2</v>
      </c>
      <c r="D148" s="50">
        <v>8.9765181204997088E-2</v>
      </c>
      <c r="E148" s="51">
        <v>0</v>
      </c>
      <c r="F148" s="52">
        <v>0</v>
      </c>
    </row>
    <row r="149" spans="1:6" x14ac:dyDescent="0.25">
      <c r="A149" s="48" t="s">
        <v>324</v>
      </c>
      <c r="B149" s="49" t="s">
        <v>325</v>
      </c>
      <c r="C149" s="39">
        <v>0.10162490483966863</v>
      </c>
      <c r="D149" s="50">
        <v>0.10146111330062366</v>
      </c>
      <c r="E149" s="51">
        <v>0</v>
      </c>
      <c r="F149" s="52">
        <v>0</v>
      </c>
    </row>
    <row r="150" spans="1:6" x14ac:dyDescent="0.25">
      <c r="A150" s="48" t="s">
        <v>326</v>
      </c>
      <c r="B150" s="49" t="s">
        <v>1248</v>
      </c>
      <c r="C150" s="39">
        <v>9.4078542776255478E-2</v>
      </c>
      <c r="D150" s="50">
        <v>9.3804923787024874E-2</v>
      </c>
      <c r="E150" s="51">
        <v>0</v>
      </c>
      <c r="F150" s="52">
        <v>0</v>
      </c>
    </row>
    <row r="151" spans="1:6" x14ac:dyDescent="0.25">
      <c r="A151" s="48" t="s">
        <v>328</v>
      </c>
      <c r="B151" s="49" t="s">
        <v>1249</v>
      </c>
      <c r="C151" s="39">
        <v>0.1688184690978147</v>
      </c>
      <c r="D151" s="50">
        <v>0.16855765326088906</v>
      </c>
      <c r="E151" s="51">
        <v>0</v>
      </c>
      <c r="F151" s="52">
        <v>0</v>
      </c>
    </row>
    <row r="152" spans="1:6" x14ac:dyDescent="0.25">
      <c r="A152" s="48" t="s">
        <v>330</v>
      </c>
      <c r="B152" s="49" t="s">
        <v>331</v>
      </c>
      <c r="C152" s="39">
        <v>0.51618222486200738</v>
      </c>
      <c r="D152" s="50">
        <v>0.51486656987157164</v>
      </c>
      <c r="E152" s="51">
        <v>1</v>
      </c>
      <c r="F152" s="52">
        <v>0</v>
      </c>
    </row>
    <row r="153" spans="1:6" x14ac:dyDescent="0.25">
      <c r="A153" s="48" t="s">
        <v>332</v>
      </c>
      <c r="B153" s="49" t="s">
        <v>1250</v>
      </c>
      <c r="C153" s="39">
        <v>0.31371796549008907</v>
      </c>
      <c r="D153" s="50">
        <v>0.31371148268820537</v>
      </c>
      <c r="E153" s="51">
        <v>0</v>
      </c>
      <c r="F153" s="52">
        <v>1</v>
      </c>
    </row>
    <row r="154" spans="1:6" x14ac:dyDescent="0.25">
      <c r="A154" s="48" t="s">
        <v>334</v>
      </c>
      <c r="B154" s="49" t="s">
        <v>335</v>
      </c>
      <c r="C154" s="39">
        <v>0.2418422383160059</v>
      </c>
      <c r="D154" s="50">
        <v>0.24135225566539112</v>
      </c>
      <c r="E154" s="51">
        <v>0</v>
      </c>
      <c r="F154" s="52">
        <v>0</v>
      </c>
    </row>
    <row r="155" spans="1:6" x14ac:dyDescent="0.25">
      <c r="A155" s="48" t="s">
        <v>336</v>
      </c>
      <c r="B155" s="49" t="s">
        <v>337</v>
      </c>
      <c r="C155" s="39">
        <v>9.9840779801884022E-2</v>
      </c>
      <c r="D155" s="50">
        <v>0.10132376770703597</v>
      </c>
      <c r="E155" s="51">
        <v>0</v>
      </c>
      <c r="F155" s="52">
        <v>0</v>
      </c>
    </row>
    <row r="156" spans="1:6" x14ac:dyDescent="0.25">
      <c r="A156" s="48" t="s">
        <v>338</v>
      </c>
      <c r="B156" s="49" t="s">
        <v>339</v>
      </c>
      <c r="C156" s="39">
        <v>0.14411235736568676</v>
      </c>
      <c r="D156" s="50">
        <v>0.14410287858424034</v>
      </c>
      <c r="E156" s="51">
        <v>0</v>
      </c>
      <c r="F156" s="52">
        <v>0</v>
      </c>
    </row>
    <row r="157" spans="1:6" x14ac:dyDescent="0.25">
      <c r="A157" s="48" t="s">
        <v>340</v>
      </c>
      <c r="B157" s="49" t="s">
        <v>341</v>
      </c>
      <c r="C157" s="39">
        <v>0.2179786884151316</v>
      </c>
      <c r="D157" s="50">
        <v>0.2172617994766653</v>
      </c>
      <c r="E157" s="51">
        <v>0</v>
      </c>
      <c r="F157" s="52">
        <v>0</v>
      </c>
    </row>
    <row r="158" spans="1:6" x14ac:dyDescent="0.25">
      <c r="A158" s="48" t="s">
        <v>342</v>
      </c>
      <c r="B158" s="49" t="s">
        <v>343</v>
      </c>
      <c r="C158" s="39">
        <v>8.8100541080762346E-2</v>
      </c>
      <c r="D158" s="50">
        <v>8.7903239573608183E-2</v>
      </c>
      <c r="E158" s="51">
        <v>0</v>
      </c>
      <c r="F158" s="52">
        <v>0</v>
      </c>
    </row>
    <row r="159" spans="1:6" x14ac:dyDescent="0.25">
      <c r="A159" s="48" t="s">
        <v>344</v>
      </c>
      <c r="B159" s="49" t="s">
        <v>345</v>
      </c>
      <c r="C159" s="39">
        <v>0.23847935798797312</v>
      </c>
      <c r="D159" s="50">
        <v>0.23972104612657175</v>
      </c>
      <c r="E159" s="51">
        <v>0</v>
      </c>
      <c r="F159" s="52">
        <v>0</v>
      </c>
    </row>
    <row r="160" spans="1:6" x14ac:dyDescent="0.25">
      <c r="A160" s="48" t="s">
        <v>346</v>
      </c>
      <c r="B160" s="49" t="s">
        <v>347</v>
      </c>
      <c r="C160" s="39">
        <v>7.7559080377709061E-2</v>
      </c>
      <c r="D160" s="50">
        <v>7.7375470412037808E-2</v>
      </c>
      <c r="E160" s="51">
        <v>0</v>
      </c>
      <c r="F160" s="52">
        <v>0</v>
      </c>
    </row>
    <row r="161" spans="1:6" x14ac:dyDescent="0.25">
      <c r="A161" s="61" t="s">
        <v>348</v>
      </c>
      <c r="B161" s="49" t="s">
        <v>349</v>
      </c>
      <c r="C161" s="39">
        <v>5.1416092647974365E-2</v>
      </c>
      <c r="D161" s="50">
        <v>5.1291605626247849E-2</v>
      </c>
      <c r="E161" s="51">
        <v>0</v>
      </c>
      <c r="F161" s="52">
        <v>0</v>
      </c>
    </row>
    <row r="162" spans="1:6" x14ac:dyDescent="0.25">
      <c r="A162" s="48" t="s">
        <v>350</v>
      </c>
      <c r="B162" s="49" t="s">
        <v>351</v>
      </c>
      <c r="C162" s="39">
        <v>0.20816452338099828</v>
      </c>
      <c r="D162" s="50">
        <v>0.20760946568697222</v>
      </c>
      <c r="E162" s="51">
        <v>0</v>
      </c>
      <c r="F162" s="52">
        <v>0</v>
      </c>
    </row>
    <row r="163" spans="1:6" x14ac:dyDescent="0.25">
      <c r="A163" s="48" t="s">
        <v>352</v>
      </c>
      <c r="B163" s="49" t="s">
        <v>353</v>
      </c>
      <c r="C163" s="39">
        <v>5.953949866005593E-2</v>
      </c>
      <c r="D163" s="50">
        <v>5.9455207242213863E-2</v>
      </c>
      <c r="E163" s="51">
        <v>0</v>
      </c>
      <c r="F163" s="52">
        <v>0</v>
      </c>
    </row>
    <row r="164" spans="1:6" x14ac:dyDescent="0.25">
      <c r="A164" s="48" t="s">
        <v>354</v>
      </c>
      <c r="B164" s="49" t="s">
        <v>1251</v>
      </c>
      <c r="C164" s="39">
        <v>0.11993172490186017</v>
      </c>
      <c r="D164" s="50">
        <v>0.11992107122964042</v>
      </c>
      <c r="E164" s="51">
        <v>0</v>
      </c>
      <c r="F164" s="52">
        <v>0</v>
      </c>
    </row>
    <row r="165" spans="1:6" x14ac:dyDescent="0.25">
      <c r="A165" s="48" t="s">
        <v>356</v>
      </c>
      <c r="B165" s="49" t="s">
        <v>357</v>
      </c>
      <c r="C165" s="39">
        <v>0.3376371898283973</v>
      </c>
      <c r="D165" s="50">
        <v>0.3376662102659389</v>
      </c>
      <c r="E165" s="51">
        <v>0</v>
      </c>
      <c r="F165" s="52">
        <v>0</v>
      </c>
    </row>
    <row r="166" spans="1:6" x14ac:dyDescent="0.25">
      <c r="A166" s="48" t="s">
        <v>358</v>
      </c>
      <c r="B166" s="49" t="s">
        <v>359</v>
      </c>
      <c r="C166" s="39">
        <v>0.33651257455933148</v>
      </c>
      <c r="D166" s="50">
        <v>0.3365426410825253</v>
      </c>
      <c r="E166" s="51">
        <v>0</v>
      </c>
      <c r="F166" s="52">
        <v>0</v>
      </c>
    </row>
    <row r="167" spans="1:6" x14ac:dyDescent="0.25">
      <c r="A167" s="48" t="s">
        <v>360</v>
      </c>
      <c r="B167" s="57" t="s">
        <v>361</v>
      </c>
      <c r="C167" s="39">
        <v>0.26583052459422152</v>
      </c>
      <c r="D167" s="50">
        <v>0.26475639960640823</v>
      </c>
      <c r="E167" s="51">
        <v>0</v>
      </c>
      <c r="F167" s="52">
        <v>0</v>
      </c>
    </row>
    <row r="168" spans="1:6" x14ac:dyDescent="0.25">
      <c r="A168" s="48" t="s">
        <v>362</v>
      </c>
      <c r="B168" s="49" t="s">
        <v>363</v>
      </c>
      <c r="C168" s="39">
        <v>3.4285872664607427E-2</v>
      </c>
      <c r="D168" s="50">
        <v>3.4266975209180532E-2</v>
      </c>
      <c r="E168" s="51">
        <v>0</v>
      </c>
      <c r="F168" s="52">
        <v>0</v>
      </c>
    </row>
    <row r="169" spans="1:6" x14ac:dyDescent="0.25">
      <c r="A169" s="48" t="s">
        <v>364</v>
      </c>
      <c r="B169" s="49" t="s">
        <v>365</v>
      </c>
      <c r="C169" s="39">
        <v>0.18375052409225265</v>
      </c>
      <c r="D169" s="50">
        <v>0.18378296775562658</v>
      </c>
      <c r="E169" s="51">
        <v>0</v>
      </c>
      <c r="F169" s="52">
        <v>0</v>
      </c>
    </row>
    <row r="170" spans="1:6" x14ac:dyDescent="0.25">
      <c r="A170" s="48" t="s">
        <v>366</v>
      </c>
      <c r="B170" s="49" t="s">
        <v>367</v>
      </c>
      <c r="C170" s="39">
        <v>0.11103544220721853</v>
      </c>
      <c r="D170" s="50">
        <v>0.11081442233526222</v>
      </c>
      <c r="E170" s="51">
        <v>0</v>
      </c>
      <c r="F170" s="52">
        <v>0</v>
      </c>
    </row>
    <row r="171" spans="1:6" x14ac:dyDescent="0.25">
      <c r="A171" s="48" t="s">
        <v>368</v>
      </c>
      <c r="B171" s="49" t="s">
        <v>369</v>
      </c>
      <c r="C171" s="39">
        <v>0.34325408253464557</v>
      </c>
      <c r="D171" s="50">
        <v>0.34247989041938609</v>
      </c>
      <c r="E171" s="51">
        <v>0</v>
      </c>
      <c r="F171" s="52">
        <v>0</v>
      </c>
    </row>
    <row r="172" spans="1:6" x14ac:dyDescent="0.25">
      <c r="A172" s="48" t="s">
        <v>370</v>
      </c>
      <c r="B172" s="49" t="s">
        <v>371</v>
      </c>
      <c r="C172" s="39">
        <v>0.13829088712047985</v>
      </c>
      <c r="D172" s="50">
        <v>0.13812934652391667</v>
      </c>
      <c r="E172" s="51">
        <v>0</v>
      </c>
      <c r="F172" s="52">
        <v>0</v>
      </c>
    </row>
    <row r="173" spans="1:6" x14ac:dyDescent="0.25">
      <c r="A173" s="48" t="s">
        <v>372</v>
      </c>
      <c r="B173" s="49" t="s">
        <v>1252</v>
      </c>
      <c r="C173" s="39">
        <v>7.0347936584324575E-2</v>
      </c>
      <c r="D173" s="50">
        <v>7.0954837216043176E-2</v>
      </c>
      <c r="E173" s="51">
        <v>0</v>
      </c>
      <c r="F173" s="52">
        <v>0</v>
      </c>
    </row>
    <row r="174" spans="1:6" x14ac:dyDescent="0.25">
      <c r="A174" s="61" t="s">
        <v>374</v>
      </c>
      <c r="B174" s="49" t="s">
        <v>1253</v>
      </c>
      <c r="C174" s="39">
        <v>5.2457811432054142E-2</v>
      </c>
      <c r="D174" s="50">
        <v>5.2375859453647991E-2</v>
      </c>
      <c r="E174" s="51">
        <v>0</v>
      </c>
      <c r="F174" s="52">
        <v>0</v>
      </c>
    </row>
    <row r="175" spans="1:6" x14ac:dyDescent="0.25">
      <c r="A175" s="48" t="s">
        <v>376</v>
      </c>
      <c r="B175" s="49" t="s">
        <v>1254</v>
      </c>
      <c r="C175" s="39">
        <v>8.2257065164590887E-2</v>
      </c>
      <c r="D175" s="50">
        <v>8.1989461845808798E-2</v>
      </c>
      <c r="E175" s="51">
        <v>0</v>
      </c>
      <c r="F175" s="52">
        <v>0</v>
      </c>
    </row>
    <row r="176" spans="1:6" x14ac:dyDescent="0.25">
      <c r="A176" s="48" t="s">
        <v>378</v>
      </c>
      <c r="B176" s="49" t="s">
        <v>1255</v>
      </c>
      <c r="C176" s="79">
        <v>7.3724997279419155E-2</v>
      </c>
      <c r="D176" s="50">
        <v>7.3506090808953498E-2</v>
      </c>
      <c r="E176" s="51">
        <v>0</v>
      </c>
      <c r="F176" s="52">
        <v>0</v>
      </c>
    </row>
    <row r="177" spans="1:6" x14ac:dyDescent="0.25">
      <c r="A177" s="48" t="s">
        <v>380</v>
      </c>
      <c r="B177" s="53" t="s">
        <v>381</v>
      </c>
      <c r="C177" s="39">
        <v>0.14907437348181854</v>
      </c>
      <c r="D177" s="58">
        <v>0.1546601346749541</v>
      </c>
      <c r="E177" s="51">
        <v>0</v>
      </c>
      <c r="F177" s="52">
        <v>0</v>
      </c>
    </row>
    <row r="178" spans="1:6" x14ac:dyDescent="0.25">
      <c r="A178" s="54" t="s">
        <v>382</v>
      </c>
      <c r="B178" s="57" t="s">
        <v>1256</v>
      </c>
      <c r="C178" s="39">
        <v>7.9981376005635624E-2</v>
      </c>
      <c r="D178" s="50">
        <v>7.9726382953361236E-2</v>
      </c>
      <c r="E178" s="55">
        <v>0</v>
      </c>
      <c r="F178" s="56">
        <v>0</v>
      </c>
    </row>
    <row r="179" spans="1:6" x14ac:dyDescent="0.25">
      <c r="A179" s="48" t="s">
        <v>384</v>
      </c>
      <c r="B179" s="49" t="s">
        <v>385</v>
      </c>
      <c r="C179" s="39">
        <v>0.18899392437063856</v>
      </c>
      <c r="D179" s="50">
        <v>0.18834522090391898</v>
      </c>
      <c r="E179" s="51">
        <v>0</v>
      </c>
      <c r="F179" s="52">
        <v>0</v>
      </c>
    </row>
    <row r="180" spans="1:6" x14ac:dyDescent="0.25">
      <c r="A180" s="48" t="s">
        <v>386</v>
      </c>
      <c r="B180" s="49" t="s">
        <v>1257</v>
      </c>
      <c r="C180" s="39">
        <v>9.5073533948381389E-2</v>
      </c>
      <c r="D180" s="50">
        <v>9.4779856122448519E-2</v>
      </c>
      <c r="E180" s="51">
        <v>0</v>
      </c>
      <c r="F180" s="52">
        <v>0</v>
      </c>
    </row>
    <row r="181" spans="1:6" x14ac:dyDescent="0.25">
      <c r="A181" s="48" t="s">
        <v>388</v>
      </c>
      <c r="B181" s="49" t="s">
        <v>389</v>
      </c>
      <c r="C181" s="39">
        <v>0.22863891744772274</v>
      </c>
      <c r="D181" s="50">
        <v>0.22876935866020998</v>
      </c>
      <c r="E181" s="51">
        <v>0</v>
      </c>
      <c r="F181" s="52">
        <v>0</v>
      </c>
    </row>
    <row r="182" spans="1:6" x14ac:dyDescent="0.25">
      <c r="A182" s="48" t="s">
        <v>390</v>
      </c>
      <c r="B182" s="49" t="s">
        <v>391</v>
      </c>
      <c r="C182" s="39">
        <v>0.21191389048547374</v>
      </c>
      <c r="D182" s="50">
        <v>0.21122647761188093</v>
      </c>
      <c r="E182" s="51">
        <v>0</v>
      </c>
      <c r="F182" s="52">
        <v>0</v>
      </c>
    </row>
    <row r="183" spans="1:6" x14ac:dyDescent="0.25">
      <c r="A183" s="48" t="s">
        <v>392</v>
      </c>
      <c r="B183" s="53" t="s">
        <v>393</v>
      </c>
      <c r="C183" s="39">
        <v>0.17659046681131332</v>
      </c>
      <c r="D183" s="50">
        <v>0.17621530188555559</v>
      </c>
      <c r="E183" s="51">
        <v>0</v>
      </c>
      <c r="F183" s="52">
        <v>0</v>
      </c>
    </row>
    <row r="184" spans="1:6" x14ac:dyDescent="0.25">
      <c r="A184" s="48" t="s">
        <v>394</v>
      </c>
      <c r="B184" s="49" t="s">
        <v>1258</v>
      </c>
      <c r="C184" s="39">
        <v>0.3366666369732001</v>
      </c>
      <c r="D184" s="50">
        <v>0.33669398032188769</v>
      </c>
      <c r="E184" s="51">
        <v>0</v>
      </c>
      <c r="F184" s="52">
        <v>1</v>
      </c>
    </row>
    <row r="185" spans="1:6" x14ac:dyDescent="0.25">
      <c r="A185" s="48" t="s">
        <v>396</v>
      </c>
      <c r="B185" s="49" t="s">
        <v>397</v>
      </c>
      <c r="C185" s="39">
        <v>7.7060934378944707E-2</v>
      </c>
      <c r="D185" s="50">
        <v>7.7087867720215558E-2</v>
      </c>
      <c r="E185" s="51">
        <v>0</v>
      </c>
      <c r="F185" s="52">
        <v>0</v>
      </c>
    </row>
    <row r="186" spans="1:6" x14ac:dyDescent="0.25">
      <c r="A186" s="48" t="s">
        <v>398</v>
      </c>
      <c r="B186" s="49" t="s">
        <v>399</v>
      </c>
      <c r="C186" s="39">
        <v>7.4401498752118322E-2</v>
      </c>
      <c r="D186" s="50">
        <v>7.4234371513798331E-2</v>
      </c>
      <c r="E186" s="51">
        <v>0</v>
      </c>
      <c r="F186" s="52">
        <v>0</v>
      </c>
    </row>
    <row r="187" spans="1:6" x14ac:dyDescent="0.25">
      <c r="A187" s="48" t="s">
        <v>400</v>
      </c>
      <c r="B187" s="49" t="s">
        <v>401</v>
      </c>
      <c r="C187" s="39">
        <v>0.18974236757459689</v>
      </c>
      <c r="D187" s="50">
        <v>0.18918394552732309</v>
      </c>
      <c r="E187" s="51">
        <v>0</v>
      </c>
      <c r="F187" s="52">
        <v>0</v>
      </c>
    </row>
    <row r="188" spans="1:6" x14ac:dyDescent="0.25">
      <c r="A188" s="48" t="s">
        <v>402</v>
      </c>
      <c r="B188" s="49" t="s">
        <v>403</v>
      </c>
      <c r="C188" s="39">
        <v>0.12532036212587788</v>
      </c>
      <c r="D188" s="50">
        <v>0.12492138457085097</v>
      </c>
      <c r="E188" s="51">
        <v>0</v>
      </c>
      <c r="F188" s="52">
        <v>0</v>
      </c>
    </row>
    <row r="189" spans="1:6" x14ac:dyDescent="0.25">
      <c r="A189" s="48" t="s">
        <v>404</v>
      </c>
      <c r="B189" s="49" t="s">
        <v>405</v>
      </c>
      <c r="C189" s="39">
        <v>6.9025436930677364E-2</v>
      </c>
      <c r="D189" s="50">
        <v>6.9297362135531115E-2</v>
      </c>
      <c r="E189" s="51">
        <v>0</v>
      </c>
      <c r="F189" s="52">
        <v>0</v>
      </c>
    </row>
    <row r="190" spans="1:6" x14ac:dyDescent="0.25">
      <c r="A190" s="48" t="s">
        <v>406</v>
      </c>
      <c r="B190" s="49" t="s">
        <v>407</v>
      </c>
      <c r="C190" s="39">
        <v>0.38448832886456574</v>
      </c>
      <c r="D190" s="50">
        <v>0.3834629790591737</v>
      </c>
      <c r="E190" s="51">
        <v>0</v>
      </c>
      <c r="F190" s="52">
        <v>0</v>
      </c>
    </row>
    <row r="191" spans="1:6" x14ac:dyDescent="0.25">
      <c r="A191" s="48" t="s">
        <v>408</v>
      </c>
      <c r="B191" s="49" t="s">
        <v>1259</v>
      </c>
      <c r="C191" s="39">
        <v>6.5298407168027511E-2</v>
      </c>
      <c r="D191" s="50">
        <v>6.5129557357022694E-2</v>
      </c>
      <c r="E191" s="51">
        <v>0</v>
      </c>
      <c r="F191" s="52">
        <v>0</v>
      </c>
    </row>
    <row r="192" spans="1:6" x14ac:dyDescent="0.25">
      <c r="A192" s="48" t="s">
        <v>410</v>
      </c>
      <c r="B192" s="57" t="s">
        <v>1260</v>
      </c>
      <c r="C192" s="39">
        <v>9.3382632796740903E-2</v>
      </c>
      <c r="D192" s="50">
        <v>9.3211762003467202E-2</v>
      </c>
      <c r="E192" s="51">
        <v>0</v>
      </c>
      <c r="F192" s="52">
        <v>0</v>
      </c>
    </row>
    <row r="193" spans="1:6" x14ac:dyDescent="0.25">
      <c r="A193" s="48" t="s">
        <v>412</v>
      </c>
      <c r="B193" s="49" t="s">
        <v>413</v>
      </c>
      <c r="C193" s="39">
        <v>0.11238521675820658</v>
      </c>
      <c r="D193" s="50">
        <v>0.11205788533050122</v>
      </c>
      <c r="E193" s="51">
        <v>0</v>
      </c>
      <c r="F193" s="52">
        <v>0</v>
      </c>
    </row>
    <row r="194" spans="1:6" x14ac:dyDescent="0.25">
      <c r="A194" s="48" t="s">
        <v>414</v>
      </c>
      <c r="B194" s="49" t="s">
        <v>415</v>
      </c>
      <c r="C194" s="39">
        <v>0.17505720343718784</v>
      </c>
      <c r="D194" s="50">
        <v>0.17501693011501185</v>
      </c>
      <c r="E194" s="51">
        <v>0</v>
      </c>
      <c r="F194" s="52">
        <v>0</v>
      </c>
    </row>
    <row r="195" spans="1:6" x14ac:dyDescent="0.25">
      <c r="A195" s="48" t="s">
        <v>416</v>
      </c>
      <c r="B195" s="49" t="s">
        <v>417</v>
      </c>
      <c r="C195" s="39">
        <v>0.18859485472882534</v>
      </c>
      <c r="D195" s="50">
        <v>0.18799075401974882</v>
      </c>
      <c r="E195" s="51">
        <v>0</v>
      </c>
      <c r="F195" s="52">
        <v>0</v>
      </c>
    </row>
    <row r="196" spans="1:6" x14ac:dyDescent="0.25">
      <c r="A196" s="48" t="s">
        <v>418</v>
      </c>
      <c r="B196" s="49" t="s">
        <v>1261</v>
      </c>
      <c r="C196" s="39">
        <v>0.152982432499358</v>
      </c>
      <c r="D196" s="50">
        <v>0.15219038455618861</v>
      </c>
      <c r="E196" s="51">
        <v>0</v>
      </c>
      <c r="F196" s="52">
        <v>1</v>
      </c>
    </row>
    <row r="197" spans="1:6" x14ac:dyDescent="0.25">
      <c r="A197" s="48" t="s">
        <v>420</v>
      </c>
      <c r="B197" s="49" t="s">
        <v>421</v>
      </c>
      <c r="C197" s="39">
        <v>0.11715754636293857</v>
      </c>
      <c r="D197" s="50">
        <v>0.1169711172791654</v>
      </c>
      <c r="E197" s="51">
        <v>0</v>
      </c>
      <c r="F197" s="52">
        <v>0</v>
      </c>
    </row>
    <row r="198" spans="1:6" x14ac:dyDescent="0.25">
      <c r="A198" s="48" t="s">
        <v>422</v>
      </c>
      <c r="B198" s="49" t="s">
        <v>1262</v>
      </c>
      <c r="C198" s="39">
        <v>0.19718399192559904</v>
      </c>
      <c r="D198" s="50">
        <v>0.19658236426226666</v>
      </c>
      <c r="E198" s="51">
        <v>0</v>
      </c>
      <c r="F198" s="52">
        <v>0</v>
      </c>
    </row>
    <row r="199" spans="1:6" x14ac:dyDescent="0.25">
      <c r="A199" s="48" t="s">
        <v>424</v>
      </c>
      <c r="B199" s="49" t="s">
        <v>425</v>
      </c>
      <c r="C199" s="39">
        <v>0.1460261641448754</v>
      </c>
      <c r="D199" s="50">
        <v>0.14563701690177402</v>
      </c>
      <c r="E199" s="51">
        <v>0</v>
      </c>
      <c r="F199" s="52">
        <v>0</v>
      </c>
    </row>
    <row r="200" spans="1:6" x14ac:dyDescent="0.25">
      <c r="A200" s="48" t="s">
        <v>426</v>
      </c>
      <c r="B200" s="49" t="s">
        <v>427</v>
      </c>
      <c r="C200" s="39">
        <v>0.19567948124222015</v>
      </c>
      <c r="D200" s="50">
        <v>0.19688703822981263</v>
      </c>
      <c r="E200" s="51">
        <v>0</v>
      </c>
      <c r="F200" s="52">
        <v>0</v>
      </c>
    </row>
    <row r="201" spans="1:6" x14ac:dyDescent="0.25">
      <c r="A201" s="48" t="s">
        <v>428</v>
      </c>
      <c r="B201" s="49" t="s">
        <v>429</v>
      </c>
      <c r="C201" s="39">
        <v>0.1522134099373475</v>
      </c>
      <c r="D201" s="50">
        <v>0.15173477853562964</v>
      </c>
      <c r="E201" s="51">
        <v>0</v>
      </c>
      <c r="F201" s="52">
        <v>0</v>
      </c>
    </row>
    <row r="202" spans="1:6" x14ac:dyDescent="0.25">
      <c r="A202" s="48" t="s">
        <v>430</v>
      </c>
      <c r="B202" s="49" t="s">
        <v>431</v>
      </c>
      <c r="C202" s="39">
        <v>0.12825881880271384</v>
      </c>
      <c r="D202" s="50">
        <v>0.1281295883696536</v>
      </c>
      <c r="E202" s="51">
        <v>0</v>
      </c>
      <c r="F202" s="52">
        <v>0</v>
      </c>
    </row>
    <row r="203" spans="1:6" x14ac:dyDescent="0.25">
      <c r="A203" s="48" t="s">
        <v>432</v>
      </c>
      <c r="B203" s="49" t="s">
        <v>1263</v>
      </c>
      <c r="C203" s="39">
        <v>9.0945983629382443E-2</v>
      </c>
      <c r="D203" s="50">
        <v>9.0898397565542577E-2</v>
      </c>
      <c r="E203" s="51">
        <v>0</v>
      </c>
      <c r="F203" s="52">
        <v>0</v>
      </c>
    </row>
    <row r="204" spans="1:6" x14ac:dyDescent="0.25">
      <c r="A204" s="48" t="s">
        <v>434</v>
      </c>
      <c r="B204" s="49" t="s">
        <v>435</v>
      </c>
      <c r="C204" s="39">
        <v>9.2430174654799635E-2</v>
      </c>
      <c r="D204" s="50">
        <v>9.2158620943719266E-2</v>
      </c>
      <c r="E204" s="51">
        <v>0</v>
      </c>
      <c r="F204" s="52">
        <v>0</v>
      </c>
    </row>
    <row r="205" spans="1:6" x14ac:dyDescent="0.25">
      <c r="A205" s="48" t="s">
        <v>436</v>
      </c>
      <c r="B205" s="49" t="s">
        <v>1264</v>
      </c>
      <c r="C205" s="39">
        <v>9.0208430274031415E-2</v>
      </c>
      <c r="D205" s="50">
        <v>9.0212288012670755E-2</v>
      </c>
      <c r="E205" s="51">
        <v>0</v>
      </c>
      <c r="F205" s="52">
        <v>1</v>
      </c>
    </row>
    <row r="206" spans="1:6" x14ac:dyDescent="0.25">
      <c r="A206" s="48" t="s">
        <v>438</v>
      </c>
      <c r="B206" s="49" t="s">
        <v>439</v>
      </c>
      <c r="C206" s="39">
        <v>0.10655173823457786</v>
      </c>
      <c r="D206" s="50">
        <v>0.1061984994277801</v>
      </c>
      <c r="E206" s="51">
        <v>0</v>
      </c>
      <c r="F206" s="52">
        <v>0</v>
      </c>
    </row>
    <row r="207" spans="1:6" x14ac:dyDescent="0.25">
      <c r="A207" s="48" t="s">
        <v>440</v>
      </c>
      <c r="B207" s="49" t="s">
        <v>441</v>
      </c>
      <c r="C207" s="39">
        <v>0.11211833319591687</v>
      </c>
      <c r="D207" s="50">
        <v>0.11180523505804399</v>
      </c>
      <c r="E207" s="51">
        <v>0</v>
      </c>
      <c r="F207" s="52">
        <v>0</v>
      </c>
    </row>
    <row r="208" spans="1:6" x14ac:dyDescent="0.25">
      <c r="A208" s="48" t="s">
        <v>442</v>
      </c>
      <c r="B208" s="49" t="s">
        <v>1265</v>
      </c>
      <c r="C208" s="39">
        <v>6.568876446614029E-2</v>
      </c>
      <c r="D208" s="50">
        <v>6.6123340340027648E-2</v>
      </c>
      <c r="E208" s="51">
        <v>0</v>
      </c>
      <c r="F208" s="52">
        <v>0</v>
      </c>
    </row>
    <row r="209" spans="1:6" x14ac:dyDescent="0.25">
      <c r="A209" s="48" t="s">
        <v>444</v>
      </c>
      <c r="B209" s="49" t="s">
        <v>445</v>
      </c>
      <c r="C209" s="39">
        <v>9.7389710591589101E-2</v>
      </c>
      <c r="D209" s="50">
        <v>9.7147927791436786E-2</v>
      </c>
      <c r="E209" s="51">
        <v>0</v>
      </c>
      <c r="F209" s="52">
        <v>0</v>
      </c>
    </row>
    <row r="210" spans="1:6" x14ac:dyDescent="0.25">
      <c r="A210" s="48" t="s">
        <v>446</v>
      </c>
      <c r="B210" s="49" t="s">
        <v>447</v>
      </c>
      <c r="C210" s="39">
        <v>8.884721305591893E-2</v>
      </c>
      <c r="D210" s="50">
        <v>8.859638622634089E-2</v>
      </c>
      <c r="E210" s="51">
        <v>0</v>
      </c>
      <c r="F210" s="52">
        <v>0</v>
      </c>
    </row>
    <row r="211" spans="1:6" x14ac:dyDescent="0.25">
      <c r="A211" s="48" t="s">
        <v>448</v>
      </c>
      <c r="B211" s="49" t="s">
        <v>449</v>
      </c>
      <c r="C211" s="39">
        <v>0.22774437843915168</v>
      </c>
      <c r="D211" s="50">
        <v>0.22686049056881816</v>
      </c>
      <c r="E211" s="51">
        <v>0</v>
      </c>
      <c r="F211" s="52">
        <v>0</v>
      </c>
    </row>
    <row r="212" spans="1:6" x14ac:dyDescent="0.25">
      <c r="A212" s="48" t="s">
        <v>450</v>
      </c>
      <c r="B212" s="49" t="s">
        <v>451</v>
      </c>
      <c r="C212" s="39">
        <v>0.14846693743910855</v>
      </c>
      <c r="D212" s="58">
        <v>0.14810539655447547</v>
      </c>
      <c r="E212" s="51">
        <v>0</v>
      </c>
      <c r="F212" s="52">
        <v>0</v>
      </c>
    </row>
    <row r="213" spans="1:6" x14ac:dyDescent="0.25">
      <c r="A213" s="48" t="s">
        <v>452</v>
      </c>
      <c r="B213" s="53" t="s">
        <v>1266</v>
      </c>
      <c r="C213" s="39">
        <v>7.8216373822652313E-2</v>
      </c>
      <c r="D213" s="58">
        <v>7.8077551839209725E-2</v>
      </c>
      <c r="E213" s="51">
        <v>0</v>
      </c>
      <c r="F213" s="52">
        <v>0</v>
      </c>
    </row>
    <row r="214" spans="1:6" x14ac:dyDescent="0.25">
      <c r="A214" s="48" t="s">
        <v>454</v>
      </c>
      <c r="B214" s="49" t="s">
        <v>455</v>
      </c>
      <c r="C214" s="39">
        <v>0.13351791097004223</v>
      </c>
      <c r="D214" s="50">
        <v>0.13328528506210879</v>
      </c>
      <c r="E214" s="51">
        <v>0</v>
      </c>
      <c r="F214" s="52">
        <v>0</v>
      </c>
    </row>
    <row r="215" spans="1:6" x14ac:dyDescent="0.25">
      <c r="A215" s="48" t="s">
        <v>456</v>
      </c>
      <c r="B215" s="49" t="s">
        <v>457</v>
      </c>
      <c r="C215" s="39">
        <v>9.8606873056757333E-2</v>
      </c>
      <c r="D215" s="50">
        <v>9.8234753776501441E-2</v>
      </c>
      <c r="E215" s="51">
        <v>0</v>
      </c>
      <c r="F215" s="52">
        <v>0</v>
      </c>
    </row>
    <row r="216" spans="1:6" x14ac:dyDescent="0.25">
      <c r="A216" s="48" t="s">
        <v>458</v>
      </c>
      <c r="B216" s="49" t="s">
        <v>459</v>
      </c>
      <c r="C216" s="39">
        <v>0.33414444547284866</v>
      </c>
      <c r="D216" s="50">
        <v>0.33401616629002856</v>
      </c>
      <c r="E216" s="51">
        <v>0</v>
      </c>
      <c r="F216" s="52">
        <v>0</v>
      </c>
    </row>
    <row r="217" spans="1:6" x14ac:dyDescent="0.25">
      <c r="A217" s="48" t="s">
        <v>460</v>
      </c>
      <c r="B217" s="49" t="s">
        <v>461</v>
      </c>
      <c r="C217" s="39">
        <v>0.17176208820244088</v>
      </c>
      <c r="D217" s="50">
        <v>0.17188440652875064</v>
      </c>
      <c r="E217" s="51">
        <v>0</v>
      </c>
      <c r="F217" s="52">
        <v>0</v>
      </c>
    </row>
    <row r="218" spans="1:6" x14ac:dyDescent="0.25">
      <c r="A218" s="48" t="s">
        <v>462</v>
      </c>
      <c r="B218" s="49" t="s">
        <v>463</v>
      </c>
      <c r="C218" s="39">
        <v>8.8197266115242465E-2</v>
      </c>
      <c r="D218" s="50">
        <v>8.7901191551631133E-2</v>
      </c>
      <c r="E218" s="51">
        <v>0</v>
      </c>
      <c r="F218" s="52">
        <v>0</v>
      </c>
    </row>
    <row r="219" spans="1:6" x14ac:dyDescent="0.25">
      <c r="A219" s="48" t="s">
        <v>464</v>
      </c>
      <c r="B219" s="49" t="s">
        <v>465</v>
      </c>
      <c r="C219" s="39">
        <v>0.11942420752845137</v>
      </c>
      <c r="D219" s="50">
        <v>0.11911599470743453</v>
      </c>
      <c r="E219" s="51">
        <v>0</v>
      </c>
      <c r="F219" s="52">
        <v>0</v>
      </c>
    </row>
    <row r="220" spans="1:6" x14ac:dyDescent="0.25">
      <c r="A220" s="48" t="s">
        <v>466</v>
      </c>
      <c r="B220" s="49" t="s">
        <v>467</v>
      </c>
      <c r="C220" s="39">
        <v>0.13110292720571617</v>
      </c>
      <c r="D220" s="50">
        <v>0.1307872407183816</v>
      </c>
      <c r="E220" s="51">
        <v>0</v>
      </c>
      <c r="F220" s="52">
        <v>0</v>
      </c>
    </row>
    <row r="221" spans="1:6" x14ac:dyDescent="0.25">
      <c r="A221" s="48" t="s">
        <v>468</v>
      </c>
      <c r="B221" s="49" t="s">
        <v>469</v>
      </c>
      <c r="C221" s="39">
        <v>7.1243929153518848E-2</v>
      </c>
      <c r="D221" s="50">
        <v>7.1025032058651127E-2</v>
      </c>
      <c r="E221" s="51">
        <v>0</v>
      </c>
      <c r="F221" s="52">
        <v>0</v>
      </c>
    </row>
    <row r="222" spans="1:6" x14ac:dyDescent="0.25">
      <c r="A222" s="48" t="s">
        <v>470</v>
      </c>
      <c r="B222" s="49" t="s">
        <v>471</v>
      </c>
      <c r="C222" s="39">
        <v>0.2124049791572899</v>
      </c>
      <c r="D222" s="50">
        <v>0.21173097910779551</v>
      </c>
      <c r="E222" s="51">
        <v>0</v>
      </c>
      <c r="F222" s="52">
        <v>0</v>
      </c>
    </row>
    <row r="223" spans="1:6" x14ac:dyDescent="0.25">
      <c r="A223" s="48" t="s">
        <v>472</v>
      </c>
      <c r="B223" s="49" t="s">
        <v>473</v>
      </c>
      <c r="C223" s="39">
        <v>0.18001379144919866</v>
      </c>
      <c r="D223" s="50">
        <v>0.17995599235988272</v>
      </c>
      <c r="E223" s="51">
        <v>0</v>
      </c>
      <c r="F223" s="52">
        <v>0</v>
      </c>
    </row>
    <row r="224" spans="1:6" x14ac:dyDescent="0.25">
      <c r="A224" s="48" t="s">
        <v>474</v>
      </c>
      <c r="B224" s="49" t="s">
        <v>475</v>
      </c>
      <c r="C224" s="39">
        <v>0.20898042298803834</v>
      </c>
      <c r="D224" s="50">
        <v>0.20850939244814146</v>
      </c>
      <c r="E224" s="51">
        <v>0</v>
      </c>
      <c r="F224" s="52">
        <v>0</v>
      </c>
    </row>
    <row r="225" spans="1:6" x14ac:dyDescent="0.25">
      <c r="A225" s="48" t="s">
        <v>476</v>
      </c>
      <c r="B225" s="49" t="s">
        <v>477</v>
      </c>
      <c r="C225" s="39">
        <v>0.24047880248143455</v>
      </c>
      <c r="D225" s="50">
        <v>0.23968374131409789</v>
      </c>
      <c r="E225" s="51">
        <v>0</v>
      </c>
      <c r="F225" s="52">
        <v>0</v>
      </c>
    </row>
    <row r="226" spans="1:6" x14ac:dyDescent="0.25">
      <c r="A226" s="48" t="s">
        <v>478</v>
      </c>
      <c r="B226" s="49" t="s">
        <v>479</v>
      </c>
      <c r="C226" s="39">
        <v>9.0511555060453455E-2</v>
      </c>
      <c r="D226" s="50">
        <v>9.0313524291512029E-2</v>
      </c>
      <c r="E226" s="51">
        <v>0</v>
      </c>
      <c r="F226" s="52">
        <v>0</v>
      </c>
    </row>
    <row r="227" spans="1:6" x14ac:dyDescent="0.25">
      <c r="A227" s="48" t="s">
        <v>480</v>
      </c>
      <c r="B227" s="49" t="s">
        <v>481</v>
      </c>
      <c r="C227" s="39">
        <v>0.15898419069470809</v>
      </c>
      <c r="D227" s="50">
        <v>0.15850550070957881</v>
      </c>
      <c r="E227" s="51">
        <v>0</v>
      </c>
      <c r="F227" s="52">
        <v>0</v>
      </c>
    </row>
    <row r="228" spans="1:6" x14ac:dyDescent="0.25">
      <c r="A228" s="48" t="s">
        <v>482</v>
      </c>
      <c r="B228" s="49" t="s">
        <v>483</v>
      </c>
      <c r="C228" s="39">
        <v>0.10633795603974648</v>
      </c>
      <c r="D228" s="50">
        <v>0.10595340737405075</v>
      </c>
      <c r="E228" s="51">
        <v>0</v>
      </c>
      <c r="F228" s="52">
        <v>0</v>
      </c>
    </row>
    <row r="229" spans="1:6" x14ac:dyDescent="0.25">
      <c r="A229" s="48" t="s">
        <v>484</v>
      </c>
      <c r="B229" s="49" t="s">
        <v>485</v>
      </c>
      <c r="C229" s="39">
        <v>0.14503442790737583</v>
      </c>
      <c r="D229" s="50">
        <v>0.14499613491322036</v>
      </c>
      <c r="E229" s="51">
        <v>0</v>
      </c>
      <c r="F229" s="52">
        <v>0</v>
      </c>
    </row>
    <row r="230" spans="1:6" x14ac:dyDescent="0.25">
      <c r="A230" s="48" t="s">
        <v>486</v>
      </c>
      <c r="B230" s="49" t="s">
        <v>1267</v>
      </c>
      <c r="C230" s="39">
        <v>0.17960874113049755</v>
      </c>
      <c r="D230" s="50">
        <v>0.17953374658930407</v>
      </c>
      <c r="E230" s="51">
        <v>0</v>
      </c>
      <c r="F230" s="52">
        <v>1</v>
      </c>
    </row>
    <row r="231" spans="1:6" x14ac:dyDescent="0.25">
      <c r="A231" s="48" t="s">
        <v>488</v>
      </c>
      <c r="B231" s="49" t="s">
        <v>489</v>
      </c>
      <c r="C231" s="39">
        <v>0.17313588251565418</v>
      </c>
      <c r="D231" s="58">
        <v>0.17268835353667594</v>
      </c>
      <c r="E231" s="51">
        <v>0</v>
      </c>
      <c r="F231" s="52">
        <v>0</v>
      </c>
    </row>
    <row r="232" spans="1:6" x14ac:dyDescent="0.25">
      <c r="A232" s="48" t="s">
        <v>490</v>
      </c>
      <c r="B232" s="53" t="s">
        <v>491</v>
      </c>
      <c r="C232" s="39">
        <v>8.5036979596829834E-2</v>
      </c>
      <c r="D232" s="58">
        <v>8.4788244385104225E-2</v>
      </c>
      <c r="E232" s="51">
        <v>0</v>
      </c>
      <c r="F232" s="52">
        <v>0</v>
      </c>
    </row>
    <row r="233" spans="1:6" x14ac:dyDescent="0.25">
      <c r="A233" s="48" t="s">
        <v>492</v>
      </c>
      <c r="B233" s="49" t="s">
        <v>493</v>
      </c>
      <c r="C233" s="39">
        <v>0.14914554785885978</v>
      </c>
      <c r="D233" s="50">
        <v>0.14911753083959842</v>
      </c>
      <c r="E233" s="51">
        <v>0</v>
      </c>
      <c r="F233" s="52">
        <v>0</v>
      </c>
    </row>
    <row r="234" spans="1:6" x14ac:dyDescent="0.25">
      <c r="A234" s="48" t="s">
        <v>494</v>
      </c>
      <c r="B234" s="49" t="s">
        <v>495</v>
      </c>
      <c r="C234" s="39">
        <v>9.8603057981413958E-2</v>
      </c>
      <c r="D234" s="50">
        <v>9.8248895238355075E-2</v>
      </c>
      <c r="E234" s="51">
        <v>0</v>
      </c>
      <c r="F234" s="52">
        <v>0</v>
      </c>
    </row>
    <row r="235" spans="1:6" x14ac:dyDescent="0.25">
      <c r="A235" s="48" t="s">
        <v>496</v>
      </c>
      <c r="B235" s="49" t="s">
        <v>497</v>
      </c>
      <c r="C235" s="39">
        <v>0.10953956105965312</v>
      </c>
      <c r="D235" s="50">
        <v>0.10952486120197423</v>
      </c>
      <c r="E235" s="51">
        <v>0</v>
      </c>
      <c r="F235" s="52">
        <v>0</v>
      </c>
    </row>
    <row r="236" spans="1:6" x14ac:dyDescent="0.25">
      <c r="A236" s="48" t="s">
        <v>498</v>
      </c>
      <c r="B236" s="49" t="s">
        <v>499</v>
      </c>
      <c r="C236" s="39">
        <v>7.7044362248149395E-2</v>
      </c>
      <c r="D236" s="50">
        <v>7.6810906775475002E-2</v>
      </c>
      <c r="E236" s="51">
        <v>0</v>
      </c>
      <c r="F236" s="52">
        <v>0</v>
      </c>
    </row>
    <row r="237" spans="1:6" x14ac:dyDescent="0.25">
      <c r="A237" s="48" t="s">
        <v>500</v>
      </c>
      <c r="B237" s="49" t="s">
        <v>1268</v>
      </c>
      <c r="C237" s="39">
        <v>9.44676939122987E-2</v>
      </c>
      <c r="D237" s="50">
        <v>9.4457491399573199E-2</v>
      </c>
      <c r="E237" s="51">
        <v>0</v>
      </c>
      <c r="F237" s="52">
        <v>1</v>
      </c>
    </row>
    <row r="238" spans="1:6" x14ac:dyDescent="0.25">
      <c r="A238" s="48" t="s">
        <v>502</v>
      </c>
      <c r="B238" s="49" t="s">
        <v>503</v>
      </c>
      <c r="C238" s="39">
        <v>0.18192301582688888</v>
      </c>
      <c r="D238" s="50">
        <v>0.18161316037761854</v>
      </c>
      <c r="E238" s="51">
        <v>0</v>
      </c>
      <c r="F238" s="52">
        <v>0</v>
      </c>
    </row>
    <row r="239" spans="1:6" x14ac:dyDescent="0.25">
      <c r="A239" s="48" t="s">
        <v>504</v>
      </c>
      <c r="B239" s="49" t="s">
        <v>505</v>
      </c>
      <c r="C239" s="39">
        <v>7.0669103310888465E-2</v>
      </c>
      <c r="D239" s="50">
        <v>7.0720441823918373E-2</v>
      </c>
      <c r="E239" s="51">
        <v>0</v>
      </c>
      <c r="F239" s="52">
        <v>0</v>
      </c>
    </row>
    <row r="240" spans="1:6" x14ac:dyDescent="0.25">
      <c r="A240" s="48" t="s">
        <v>506</v>
      </c>
      <c r="B240" s="49" t="s">
        <v>507</v>
      </c>
      <c r="C240" s="39">
        <v>0.14743120281936714</v>
      </c>
      <c r="D240" s="50">
        <v>0.14735024241026856</v>
      </c>
      <c r="E240" s="51">
        <v>0</v>
      </c>
      <c r="F240" s="52">
        <v>0</v>
      </c>
    </row>
    <row r="241" spans="1:6" x14ac:dyDescent="0.25">
      <c r="A241" s="48" t="s">
        <v>508</v>
      </c>
      <c r="B241" s="49" t="s">
        <v>1269</v>
      </c>
      <c r="C241" s="39">
        <v>7.9777820599577998E-2</v>
      </c>
      <c r="D241" s="50">
        <v>7.9526583519436117E-2</v>
      </c>
      <c r="E241" s="51">
        <v>0</v>
      </c>
      <c r="F241" s="52">
        <v>0</v>
      </c>
    </row>
    <row r="242" spans="1:6" x14ac:dyDescent="0.25">
      <c r="A242" s="48" t="s">
        <v>510</v>
      </c>
      <c r="B242" s="49" t="s">
        <v>511</v>
      </c>
      <c r="C242" s="39">
        <v>7.5709729285169031E-2</v>
      </c>
      <c r="D242" s="50">
        <v>7.5597210286848862E-2</v>
      </c>
      <c r="E242" s="51">
        <v>0</v>
      </c>
      <c r="F242" s="52">
        <v>0</v>
      </c>
    </row>
    <row r="243" spans="1:6" x14ac:dyDescent="0.25">
      <c r="A243" s="48" t="s">
        <v>512</v>
      </c>
      <c r="B243" s="49" t="s">
        <v>513</v>
      </c>
      <c r="C243" s="39">
        <v>7.0153006005652274E-2</v>
      </c>
      <c r="D243" s="50">
        <v>7.0146719404124064E-2</v>
      </c>
      <c r="E243" s="51">
        <v>0</v>
      </c>
      <c r="F243" s="52">
        <v>0</v>
      </c>
    </row>
    <row r="244" spans="1:6" x14ac:dyDescent="0.25">
      <c r="A244" s="48" t="s">
        <v>514</v>
      </c>
      <c r="B244" s="49" t="s">
        <v>515</v>
      </c>
      <c r="C244" s="39">
        <v>0.19360831350499749</v>
      </c>
      <c r="D244" s="58">
        <v>0.19506322943910201</v>
      </c>
      <c r="E244" s="51">
        <v>0</v>
      </c>
      <c r="F244" s="52">
        <v>0</v>
      </c>
    </row>
    <row r="245" spans="1:6" x14ac:dyDescent="0.25">
      <c r="A245" s="48" t="s">
        <v>516</v>
      </c>
      <c r="B245" s="53" t="s">
        <v>517</v>
      </c>
      <c r="C245" s="39">
        <v>9.5354388706589313E-2</v>
      </c>
      <c r="D245" s="58">
        <v>9.5241330210280514E-2</v>
      </c>
      <c r="E245" s="51">
        <v>0</v>
      </c>
      <c r="F245" s="52">
        <v>0</v>
      </c>
    </row>
    <row r="246" spans="1:6" x14ac:dyDescent="0.25">
      <c r="A246" s="48" t="s">
        <v>518</v>
      </c>
      <c r="B246" s="49" t="s">
        <v>519</v>
      </c>
      <c r="C246" s="39">
        <v>0.1700431686724001</v>
      </c>
      <c r="D246" s="50">
        <v>0.16925427038919905</v>
      </c>
      <c r="E246" s="51">
        <v>0</v>
      </c>
      <c r="F246" s="52">
        <v>0</v>
      </c>
    </row>
    <row r="247" spans="1:6" x14ac:dyDescent="0.25">
      <c r="A247" s="48" t="s">
        <v>520</v>
      </c>
      <c r="B247" s="49" t="s">
        <v>521</v>
      </c>
      <c r="C247" s="39">
        <v>0.15525765467794789</v>
      </c>
      <c r="D247" s="50">
        <v>0.15476295648889601</v>
      </c>
      <c r="E247" s="51">
        <v>0</v>
      </c>
      <c r="F247" s="52">
        <v>0</v>
      </c>
    </row>
    <row r="248" spans="1:6" x14ac:dyDescent="0.25">
      <c r="A248" s="48" t="s">
        <v>522</v>
      </c>
      <c r="B248" s="49" t="s">
        <v>1270</v>
      </c>
      <c r="C248" s="39">
        <v>8.1758626738456686E-2</v>
      </c>
      <c r="D248" s="50">
        <v>8.207356203131605E-2</v>
      </c>
      <c r="E248" s="51">
        <v>0</v>
      </c>
      <c r="F248" s="52">
        <v>0</v>
      </c>
    </row>
    <row r="249" spans="1:6" x14ac:dyDescent="0.25">
      <c r="A249" s="48" t="s">
        <v>524</v>
      </c>
      <c r="B249" s="49" t="s">
        <v>525</v>
      </c>
      <c r="C249" s="39">
        <v>8.9938039050209195E-2</v>
      </c>
      <c r="D249" s="50">
        <v>8.9946357770169696E-2</v>
      </c>
      <c r="E249" s="51">
        <v>0</v>
      </c>
      <c r="F249" s="52">
        <v>0</v>
      </c>
    </row>
    <row r="250" spans="1:6" x14ac:dyDescent="0.25">
      <c r="A250" s="48" t="s">
        <v>526</v>
      </c>
      <c r="B250" s="49" t="s">
        <v>527</v>
      </c>
      <c r="C250" s="39">
        <v>7.184141658202095E-2</v>
      </c>
      <c r="D250" s="50">
        <v>7.1763431461729005E-2</v>
      </c>
      <c r="E250" s="51">
        <v>0</v>
      </c>
      <c r="F250" s="52">
        <v>0</v>
      </c>
    </row>
    <row r="251" spans="1:6" x14ac:dyDescent="0.25">
      <c r="A251" s="48" t="s">
        <v>528</v>
      </c>
      <c r="B251" s="49" t="s">
        <v>1271</v>
      </c>
      <c r="C251" s="39">
        <v>0.10106790763849999</v>
      </c>
      <c r="D251" s="50">
        <v>0.10091207601327314</v>
      </c>
      <c r="E251" s="51">
        <v>0</v>
      </c>
      <c r="F251" s="52">
        <v>0</v>
      </c>
    </row>
    <row r="252" spans="1:6" x14ac:dyDescent="0.25">
      <c r="A252" s="48" t="s">
        <v>530</v>
      </c>
      <c r="B252" s="49" t="s">
        <v>1272</v>
      </c>
      <c r="C252" s="39">
        <v>8.6070210691554488E-2</v>
      </c>
      <c r="D252" s="50">
        <v>8.6266098278728942E-2</v>
      </c>
      <c r="E252" s="51">
        <v>0</v>
      </c>
      <c r="F252" s="52">
        <v>0</v>
      </c>
    </row>
    <row r="253" spans="1:6" x14ac:dyDescent="0.25">
      <c r="A253" s="48" t="s">
        <v>532</v>
      </c>
      <c r="B253" s="49" t="s">
        <v>533</v>
      </c>
      <c r="C253" s="39">
        <v>0.18131471748803474</v>
      </c>
      <c r="D253" s="50">
        <v>0.18072473499410058</v>
      </c>
      <c r="E253" s="51">
        <v>0</v>
      </c>
      <c r="F253" s="52">
        <v>0</v>
      </c>
    </row>
    <row r="254" spans="1:6" x14ac:dyDescent="0.25">
      <c r="A254" s="48" t="s">
        <v>534</v>
      </c>
      <c r="B254" s="49" t="s">
        <v>535</v>
      </c>
      <c r="C254" s="39">
        <v>5.8567900003114584E-2</v>
      </c>
      <c r="D254" s="50">
        <v>5.84525122713054E-2</v>
      </c>
      <c r="E254" s="51">
        <v>0</v>
      </c>
      <c r="F254" s="52">
        <v>0</v>
      </c>
    </row>
    <row r="255" spans="1:6" x14ac:dyDescent="0.25">
      <c r="A255" s="48" t="s">
        <v>536</v>
      </c>
      <c r="B255" s="49" t="s">
        <v>1273</v>
      </c>
      <c r="C255" s="39">
        <v>0.1208266700351544</v>
      </c>
      <c r="D255" s="50">
        <v>0.12034175553999946</v>
      </c>
      <c r="E255" s="51">
        <v>0</v>
      </c>
      <c r="F255" s="52">
        <v>1</v>
      </c>
    </row>
    <row r="256" spans="1:6" x14ac:dyDescent="0.25">
      <c r="A256" s="48" t="s">
        <v>538</v>
      </c>
      <c r="B256" s="49" t="s">
        <v>539</v>
      </c>
      <c r="C256" s="39">
        <v>9.4994409371949362E-2</v>
      </c>
      <c r="D256" s="50">
        <v>9.472896535750662E-2</v>
      </c>
      <c r="E256" s="51">
        <v>0</v>
      </c>
      <c r="F256" s="52">
        <v>0</v>
      </c>
    </row>
    <row r="257" spans="1:6" x14ac:dyDescent="0.25">
      <c r="A257" s="48" t="s">
        <v>540</v>
      </c>
      <c r="B257" s="49" t="s">
        <v>541</v>
      </c>
      <c r="C257" s="39">
        <v>4.6604097518344816E-2</v>
      </c>
      <c r="D257" s="58">
        <v>4.6630212642083217E-2</v>
      </c>
      <c r="E257" s="51">
        <v>0</v>
      </c>
      <c r="F257" s="52">
        <v>0</v>
      </c>
    </row>
    <row r="258" spans="1:6" x14ac:dyDescent="0.25">
      <c r="A258" s="48" t="s">
        <v>542</v>
      </c>
      <c r="B258" s="53" t="s">
        <v>1274</v>
      </c>
      <c r="C258" s="39">
        <v>9.0722775180140311E-2</v>
      </c>
      <c r="D258" s="58">
        <v>9.0559686164379136E-2</v>
      </c>
      <c r="E258" s="51">
        <v>0</v>
      </c>
      <c r="F258" s="52">
        <v>0</v>
      </c>
    </row>
    <row r="259" spans="1:6" x14ac:dyDescent="0.25">
      <c r="A259" s="48" t="s">
        <v>544</v>
      </c>
      <c r="B259" s="49" t="s">
        <v>1275</v>
      </c>
      <c r="C259" s="39">
        <v>6.6387546140351167E-2</v>
      </c>
      <c r="D259" s="50">
        <v>6.6415458079828904E-2</v>
      </c>
      <c r="E259" s="51">
        <v>0</v>
      </c>
      <c r="F259" s="52">
        <v>0</v>
      </c>
    </row>
    <row r="260" spans="1:6" x14ac:dyDescent="0.25">
      <c r="A260" s="48" t="s">
        <v>544</v>
      </c>
      <c r="B260" s="49" t="s">
        <v>1276</v>
      </c>
      <c r="C260" s="39">
        <v>0.104967927036515</v>
      </c>
      <c r="D260" s="50">
        <v>0.1050120596878462</v>
      </c>
      <c r="E260" s="51">
        <v>1</v>
      </c>
      <c r="F260" s="52">
        <v>0</v>
      </c>
    </row>
    <row r="261" spans="1:6" x14ac:dyDescent="0.25">
      <c r="A261" s="48" t="s">
        <v>547</v>
      </c>
      <c r="B261" s="49" t="s">
        <v>548</v>
      </c>
      <c r="C261" s="39">
        <v>7.1466911843008019E-2</v>
      </c>
      <c r="D261" s="50">
        <v>7.1238102212253934E-2</v>
      </c>
      <c r="E261" s="51">
        <v>0</v>
      </c>
      <c r="F261" s="52">
        <v>0</v>
      </c>
    </row>
    <row r="262" spans="1:6" x14ac:dyDescent="0.25">
      <c r="A262" s="48" t="s">
        <v>549</v>
      </c>
      <c r="B262" s="49" t="s">
        <v>550</v>
      </c>
      <c r="C262" s="39">
        <v>0.17839027319257875</v>
      </c>
      <c r="D262" s="50">
        <v>0.17781993133664695</v>
      </c>
      <c r="E262" s="51">
        <v>0</v>
      </c>
      <c r="F262" s="52">
        <v>0</v>
      </c>
    </row>
    <row r="263" spans="1:6" x14ac:dyDescent="0.25">
      <c r="A263" s="48" t="s">
        <v>551</v>
      </c>
      <c r="B263" s="49" t="s">
        <v>552</v>
      </c>
      <c r="C263" s="39">
        <v>0.21897511165267777</v>
      </c>
      <c r="D263" s="50">
        <v>0.21861002647289673</v>
      </c>
      <c r="E263" s="51">
        <v>0</v>
      </c>
      <c r="F263" s="52">
        <v>0</v>
      </c>
    </row>
    <row r="264" spans="1:6" x14ac:dyDescent="0.25">
      <c r="A264" s="48" t="s">
        <v>553</v>
      </c>
      <c r="B264" s="49" t="s">
        <v>1277</v>
      </c>
      <c r="C264" s="39">
        <v>0.21974193747776877</v>
      </c>
      <c r="D264" s="50">
        <v>0.21938668239073988</v>
      </c>
      <c r="E264" s="51">
        <v>0</v>
      </c>
      <c r="F264" s="52">
        <v>1</v>
      </c>
    </row>
    <row r="265" spans="1:6" x14ac:dyDescent="0.25">
      <c r="A265" s="48" t="s">
        <v>555</v>
      </c>
      <c r="B265" s="49" t="s">
        <v>556</v>
      </c>
      <c r="C265" s="39">
        <v>0.12634776825127156</v>
      </c>
      <c r="D265" s="50">
        <v>0.12610689506357867</v>
      </c>
      <c r="E265" s="51">
        <v>0</v>
      </c>
      <c r="F265" s="52">
        <v>0</v>
      </c>
    </row>
    <row r="266" spans="1:6" x14ac:dyDescent="0.25">
      <c r="A266" s="48" t="s">
        <v>557</v>
      </c>
      <c r="B266" s="49" t="s">
        <v>558</v>
      </c>
      <c r="C266" s="39">
        <v>0.17861148390063772</v>
      </c>
      <c r="D266" s="50">
        <v>0.17820467765580639</v>
      </c>
      <c r="E266" s="51">
        <v>0</v>
      </c>
      <c r="F266" s="52">
        <v>0</v>
      </c>
    </row>
    <row r="267" spans="1:6" x14ac:dyDescent="0.25">
      <c r="A267" s="48" t="s">
        <v>559</v>
      </c>
      <c r="B267" s="49" t="s">
        <v>560</v>
      </c>
      <c r="C267" s="39">
        <v>5.6442444885212231E-2</v>
      </c>
      <c r="D267" s="50">
        <v>5.6393423055041865E-2</v>
      </c>
      <c r="E267" s="51">
        <v>0</v>
      </c>
      <c r="F267" s="52">
        <v>0</v>
      </c>
    </row>
    <row r="268" spans="1:6" x14ac:dyDescent="0.25">
      <c r="A268" s="48" t="s">
        <v>561</v>
      </c>
      <c r="B268" s="49" t="s">
        <v>562</v>
      </c>
      <c r="C268" s="39">
        <v>9.6657134081713683E-2</v>
      </c>
      <c r="D268" s="50">
        <v>9.6416006032407686E-2</v>
      </c>
      <c r="E268" s="51">
        <v>0</v>
      </c>
      <c r="F268" s="52">
        <v>0</v>
      </c>
    </row>
    <row r="269" spans="1:6" x14ac:dyDescent="0.25">
      <c r="A269" s="48" t="s">
        <v>563</v>
      </c>
      <c r="B269" s="49" t="s">
        <v>564</v>
      </c>
      <c r="C269" s="39">
        <v>8.7350023674500038E-2</v>
      </c>
      <c r="D269" s="50">
        <v>8.7931082593469004E-2</v>
      </c>
      <c r="E269" s="51">
        <v>0</v>
      </c>
      <c r="F269" s="52">
        <v>0</v>
      </c>
    </row>
    <row r="270" spans="1:6" x14ac:dyDescent="0.25">
      <c r="A270" s="48" t="s">
        <v>565</v>
      </c>
      <c r="B270" s="49" t="s">
        <v>566</v>
      </c>
      <c r="C270" s="39">
        <v>0.21647173356453894</v>
      </c>
      <c r="D270" s="58">
        <v>0.21586804649138253</v>
      </c>
      <c r="E270" s="51">
        <v>0</v>
      </c>
      <c r="F270" s="52">
        <v>0</v>
      </c>
    </row>
    <row r="271" spans="1:6" x14ac:dyDescent="0.25">
      <c r="A271" s="48" t="s">
        <v>567</v>
      </c>
      <c r="B271" s="53" t="s">
        <v>1278</v>
      </c>
      <c r="C271" s="39">
        <v>8.1847840309797304E-2</v>
      </c>
      <c r="D271" s="58">
        <v>8.1666904538077581E-2</v>
      </c>
      <c r="E271" s="51">
        <v>0</v>
      </c>
      <c r="F271" s="52">
        <v>0</v>
      </c>
    </row>
    <row r="272" spans="1:6" x14ac:dyDescent="0.25">
      <c r="A272" s="48" t="s">
        <v>569</v>
      </c>
      <c r="B272" s="49" t="s">
        <v>570</v>
      </c>
      <c r="C272" s="39">
        <v>8.9553818153673956E-2</v>
      </c>
      <c r="D272" s="50">
        <v>8.974085141761029E-2</v>
      </c>
      <c r="E272" s="51">
        <v>0</v>
      </c>
      <c r="F272" s="52">
        <v>0</v>
      </c>
    </row>
    <row r="273" spans="1:6" x14ac:dyDescent="0.25">
      <c r="A273" s="48" t="s">
        <v>571</v>
      </c>
      <c r="B273" s="49" t="s">
        <v>572</v>
      </c>
      <c r="C273" s="39">
        <v>0.26638231750630581</v>
      </c>
      <c r="D273" s="50">
        <v>0.26604103793768324</v>
      </c>
      <c r="E273" s="51">
        <v>0</v>
      </c>
      <c r="F273" s="52">
        <v>0</v>
      </c>
    </row>
    <row r="274" spans="1:6" x14ac:dyDescent="0.25">
      <c r="A274" s="48" t="s">
        <v>573</v>
      </c>
      <c r="B274" s="49" t="s">
        <v>574</v>
      </c>
      <c r="C274" s="39">
        <v>0.12463878611374306</v>
      </c>
      <c r="D274" s="50">
        <v>0.12424499296019592</v>
      </c>
      <c r="E274" s="51">
        <v>0</v>
      </c>
      <c r="F274" s="52">
        <v>0</v>
      </c>
    </row>
    <row r="275" spans="1:6" x14ac:dyDescent="0.25">
      <c r="A275" s="48" t="s">
        <v>575</v>
      </c>
      <c r="B275" s="49" t="s">
        <v>576</v>
      </c>
      <c r="C275" s="39">
        <v>5.9720396157537478E-2</v>
      </c>
      <c r="D275" s="50">
        <v>5.9631832149608772E-2</v>
      </c>
      <c r="E275" s="51">
        <v>0</v>
      </c>
      <c r="F275" s="52">
        <v>0</v>
      </c>
    </row>
    <row r="276" spans="1:6" x14ac:dyDescent="0.25">
      <c r="A276" s="48" t="s">
        <v>577</v>
      </c>
      <c r="B276" s="49" t="s">
        <v>1279</v>
      </c>
      <c r="C276" s="39">
        <v>0.1422924407054415</v>
      </c>
      <c r="D276" s="50">
        <v>0.14226678787450397</v>
      </c>
      <c r="E276" s="51">
        <v>0</v>
      </c>
      <c r="F276" s="52">
        <v>1</v>
      </c>
    </row>
    <row r="277" spans="1:6" x14ac:dyDescent="0.25">
      <c r="A277" s="48" t="s">
        <v>579</v>
      </c>
      <c r="B277" s="49" t="s">
        <v>580</v>
      </c>
      <c r="C277" s="39">
        <v>0.20661378700808089</v>
      </c>
      <c r="D277" s="50">
        <v>0.20625404763857491</v>
      </c>
      <c r="E277" s="51">
        <v>0</v>
      </c>
      <c r="F277" s="52">
        <v>0</v>
      </c>
    </row>
    <row r="278" spans="1:6" x14ac:dyDescent="0.25">
      <c r="A278" s="48" t="s">
        <v>581</v>
      </c>
      <c r="B278" s="49" t="s">
        <v>582</v>
      </c>
      <c r="C278" s="39">
        <v>0.11084808456661639</v>
      </c>
      <c r="D278" s="50">
        <v>0.11052723588800525</v>
      </c>
      <c r="E278" s="51">
        <v>0</v>
      </c>
      <c r="F278" s="52">
        <v>0</v>
      </c>
    </row>
    <row r="279" spans="1:6" x14ac:dyDescent="0.25">
      <c r="A279" s="48" t="s">
        <v>583</v>
      </c>
      <c r="B279" s="49" t="s">
        <v>1280</v>
      </c>
      <c r="C279" s="39">
        <v>0.10865371989241865</v>
      </c>
      <c r="D279" s="50">
        <v>0.10836428553980974</v>
      </c>
      <c r="E279" s="51">
        <v>0</v>
      </c>
      <c r="F279" s="52">
        <v>0</v>
      </c>
    </row>
    <row r="280" spans="1:6" x14ac:dyDescent="0.25">
      <c r="A280" s="48" t="s">
        <v>585</v>
      </c>
      <c r="B280" s="49" t="s">
        <v>586</v>
      </c>
      <c r="C280" s="39">
        <v>0.12295670217703852</v>
      </c>
      <c r="D280" s="50">
        <v>0.12293489874430701</v>
      </c>
      <c r="E280" s="51">
        <v>0</v>
      </c>
      <c r="F280" s="52">
        <v>0</v>
      </c>
    </row>
    <row r="281" spans="1:6" x14ac:dyDescent="0.25">
      <c r="A281" s="48" t="s">
        <v>587</v>
      </c>
      <c r="B281" s="49" t="s">
        <v>588</v>
      </c>
      <c r="C281" s="39">
        <v>0.2275861442490591</v>
      </c>
      <c r="D281" s="50">
        <v>0.22683568814065616</v>
      </c>
      <c r="E281" s="51">
        <v>0</v>
      </c>
      <c r="F281" s="52">
        <v>0</v>
      </c>
    </row>
    <row r="282" spans="1:6" x14ac:dyDescent="0.25">
      <c r="A282" s="48" t="s">
        <v>589</v>
      </c>
      <c r="B282" s="49" t="s">
        <v>1281</v>
      </c>
      <c r="C282" s="39">
        <v>6.2138167528722886E-2</v>
      </c>
      <c r="D282" s="50">
        <v>6.20464432400403E-2</v>
      </c>
      <c r="E282" s="51">
        <v>0</v>
      </c>
      <c r="F282" s="52">
        <v>0</v>
      </c>
    </row>
    <row r="283" spans="1:6" x14ac:dyDescent="0.25">
      <c r="A283" s="48" t="s">
        <v>591</v>
      </c>
      <c r="B283" s="49" t="s">
        <v>1282</v>
      </c>
      <c r="C283" s="39">
        <v>5.2220508943700582E-2</v>
      </c>
      <c r="D283" s="58">
        <v>5.2146250556412088E-2</v>
      </c>
      <c r="E283" s="51">
        <v>0</v>
      </c>
      <c r="F283" s="52">
        <v>0</v>
      </c>
    </row>
    <row r="284" spans="1:6" x14ac:dyDescent="0.25">
      <c r="A284" s="48" t="s">
        <v>593</v>
      </c>
      <c r="B284" s="53" t="s">
        <v>1283</v>
      </c>
      <c r="C284" s="39">
        <v>3.9013148906305334E-2</v>
      </c>
      <c r="D284" s="58">
        <v>3.9049851213639755E-2</v>
      </c>
      <c r="E284" s="51">
        <v>0</v>
      </c>
      <c r="F284" s="52">
        <v>0</v>
      </c>
    </row>
    <row r="285" spans="1:6" x14ac:dyDescent="0.25">
      <c r="A285" s="48" t="s">
        <v>595</v>
      </c>
      <c r="B285" s="49" t="s">
        <v>596</v>
      </c>
      <c r="C285" s="39">
        <v>6.018898614419807E-2</v>
      </c>
      <c r="D285" s="50">
        <v>6.086776601960911E-2</v>
      </c>
      <c r="E285" s="51">
        <v>0</v>
      </c>
      <c r="F285" s="52">
        <v>0</v>
      </c>
    </row>
    <row r="286" spans="1:6" x14ac:dyDescent="0.25">
      <c r="A286" s="48" t="s">
        <v>597</v>
      </c>
      <c r="B286" s="49" t="s">
        <v>1284</v>
      </c>
      <c r="C286" s="39">
        <v>0.16146824892657713</v>
      </c>
      <c r="D286" s="50">
        <v>0.16136733519012972</v>
      </c>
      <c r="E286" s="51">
        <v>0</v>
      </c>
      <c r="F286" s="52">
        <v>1</v>
      </c>
    </row>
    <row r="287" spans="1:6" x14ac:dyDescent="0.25">
      <c r="A287" s="48" t="s">
        <v>599</v>
      </c>
      <c r="B287" s="49" t="s">
        <v>600</v>
      </c>
      <c r="C287" s="39">
        <v>0.11602589705654688</v>
      </c>
      <c r="D287" s="50">
        <v>0.11565423025222618</v>
      </c>
      <c r="E287" s="51">
        <v>0</v>
      </c>
      <c r="F287" s="52">
        <v>0</v>
      </c>
    </row>
    <row r="288" spans="1:6" x14ac:dyDescent="0.25">
      <c r="A288" s="48" t="s">
        <v>601</v>
      </c>
      <c r="B288" s="49" t="s">
        <v>602</v>
      </c>
      <c r="C288" s="39">
        <v>0.17189437526729842</v>
      </c>
      <c r="D288" s="50">
        <v>0.17152734120283875</v>
      </c>
      <c r="E288" s="51">
        <v>0</v>
      </c>
      <c r="F288" s="52">
        <v>0</v>
      </c>
    </row>
    <row r="289" spans="1:6" x14ac:dyDescent="0.25">
      <c r="A289" s="48" t="s">
        <v>603</v>
      </c>
      <c r="B289" s="49" t="s">
        <v>1285</v>
      </c>
      <c r="C289" s="39">
        <v>0.10169041370560322</v>
      </c>
      <c r="D289" s="50">
        <v>0.10167357531392501</v>
      </c>
      <c r="E289" s="51">
        <v>0</v>
      </c>
      <c r="F289" s="52">
        <v>1</v>
      </c>
    </row>
    <row r="290" spans="1:6" x14ac:dyDescent="0.25">
      <c r="A290" s="48" t="s">
        <v>605</v>
      </c>
      <c r="B290" s="49" t="s">
        <v>1286</v>
      </c>
      <c r="C290" s="39">
        <v>6.7681779788656665E-2</v>
      </c>
      <c r="D290" s="50">
        <v>6.7572237634788257E-2</v>
      </c>
      <c r="E290" s="51">
        <v>0</v>
      </c>
      <c r="F290" s="52">
        <v>0</v>
      </c>
    </row>
    <row r="291" spans="1:6" x14ac:dyDescent="0.25">
      <c r="A291" s="48" t="s">
        <v>605</v>
      </c>
      <c r="B291" s="49" t="s">
        <v>1287</v>
      </c>
      <c r="C291" s="39">
        <v>0.10701429011305236</v>
      </c>
      <c r="D291" s="50">
        <v>0.10684108876003995</v>
      </c>
      <c r="E291" s="51">
        <v>1</v>
      </c>
      <c r="F291" s="52">
        <v>0</v>
      </c>
    </row>
    <row r="292" spans="1:6" x14ac:dyDescent="0.25">
      <c r="A292" s="48" t="s">
        <v>608</v>
      </c>
      <c r="B292" s="49" t="s">
        <v>609</v>
      </c>
      <c r="C292" s="39">
        <v>8.6868250224958324E-2</v>
      </c>
      <c r="D292" s="50">
        <v>8.685011674234222E-2</v>
      </c>
      <c r="E292" s="51">
        <v>0</v>
      </c>
      <c r="F292" s="52">
        <v>0</v>
      </c>
    </row>
    <row r="293" spans="1:6" x14ac:dyDescent="0.25">
      <c r="A293" s="48" t="s">
        <v>610</v>
      </c>
      <c r="B293" s="49" t="s">
        <v>611</v>
      </c>
      <c r="C293" s="39">
        <v>0.18619688719781691</v>
      </c>
      <c r="D293" s="50">
        <v>0.1857057317681623</v>
      </c>
      <c r="E293" s="51">
        <v>0</v>
      </c>
      <c r="F293" s="52">
        <v>0</v>
      </c>
    </row>
    <row r="294" spans="1:6" x14ac:dyDescent="0.25">
      <c r="A294" s="48" t="s">
        <v>612</v>
      </c>
      <c r="B294" s="49" t="s">
        <v>613</v>
      </c>
      <c r="C294" s="39">
        <v>0.11622318690043254</v>
      </c>
      <c r="D294" s="50">
        <v>0.11584028523984868</v>
      </c>
      <c r="E294" s="51">
        <v>0</v>
      </c>
      <c r="F294" s="52">
        <v>0</v>
      </c>
    </row>
    <row r="295" spans="1:6" x14ac:dyDescent="0.25">
      <c r="A295" s="48" t="s">
        <v>614</v>
      </c>
      <c r="B295" s="49" t="s">
        <v>615</v>
      </c>
      <c r="C295" s="39">
        <v>0.15291512611388375</v>
      </c>
      <c r="D295" s="50">
        <v>0.15247319958156419</v>
      </c>
      <c r="E295" s="51">
        <v>0</v>
      </c>
      <c r="F295" s="52">
        <v>0</v>
      </c>
    </row>
    <row r="296" spans="1:6" x14ac:dyDescent="0.25">
      <c r="A296" s="48" t="s">
        <v>616</v>
      </c>
      <c r="B296" s="49" t="s">
        <v>617</v>
      </c>
      <c r="C296" s="39">
        <v>0.10737453083637223</v>
      </c>
      <c r="D296" s="58">
        <v>0.10700658009403467</v>
      </c>
      <c r="E296" s="51">
        <v>0</v>
      </c>
      <c r="F296" s="52">
        <v>0</v>
      </c>
    </row>
    <row r="297" spans="1:6" x14ac:dyDescent="0.25">
      <c r="A297" s="48" t="s">
        <v>618</v>
      </c>
      <c r="B297" s="53" t="s">
        <v>619</v>
      </c>
      <c r="C297" s="39">
        <v>0.24821072116808299</v>
      </c>
      <c r="D297" s="58">
        <v>0.24821442027540919</v>
      </c>
      <c r="E297" s="51">
        <v>0</v>
      </c>
      <c r="F297" s="52">
        <v>0</v>
      </c>
    </row>
    <row r="298" spans="1:6" x14ac:dyDescent="0.25">
      <c r="A298" s="48" t="s">
        <v>620</v>
      </c>
      <c r="B298" s="49" t="s">
        <v>621</v>
      </c>
      <c r="C298" s="39">
        <v>0.51634513520844971</v>
      </c>
      <c r="D298" s="50">
        <v>0.5149353463077706</v>
      </c>
      <c r="E298" s="51">
        <v>0</v>
      </c>
      <c r="F298" s="52">
        <v>0</v>
      </c>
    </row>
    <row r="299" spans="1:6" x14ac:dyDescent="0.25">
      <c r="A299" s="48" t="s">
        <v>622</v>
      </c>
      <c r="B299" s="49" t="s">
        <v>623</v>
      </c>
      <c r="C299" s="39">
        <v>0.21040677771923444</v>
      </c>
      <c r="D299" s="50">
        <v>0.20985300396801049</v>
      </c>
      <c r="E299" s="51">
        <v>0</v>
      </c>
      <c r="F299" s="52">
        <v>0</v>
      </c>
    </row>
    <row r="300" spans="1:6" x14ac:dyDescent="0.25">
      <c r="A300" s="48" t="s">
        <v>624</v>
      </c>
      <c r="B300" s="49" t="s">
        <v>625</v>
      </c>
      <c r="C300" s="39">
        <v>0.1087872001260512</v>
      </c>
      <c r="D300" s="50">
        <v>0.1087862203318067</v>
      </c>
      <c r="E300" s="51">
        <v>0</v>
      </c>
      <c r="F300" s="52">
        <v>0</v>
      </c>
    </row>
    <row r="301" spans="1:6" x14ac:dyDescent="0.25">
      <c r="A301" s="48" t="s">
        <v>626</v>
      </c>
      <c r="B301" s="49" t="s">
        <v>627</v>
      </c>
      <c r="C301" s="39">
        <v>0.10508690437545595</v>
      </c>
      <c r="D301" s="50">
        <v>0.10486844741796338</v>
      </c>
      <c r="E301" s="51">
        <v>0</v>
      </c>
      <c r="F301" s="52">
        <v>0</v>
      </c>
    </row>
    <row r="302" spans="1:6" x14ac:dyDescent="0.25">
      <c r="A302" s="48" t="s">
        <v>628</v>
      </c>
      <c r="B302" s="49" t="s">
        <v>629</v>
      </c>
      <c r="C302" s="39">
        <v>8.1909618135581327E-2</v>
      </c>
      <c r="D302" s="50">
        <v>8.1766696752901144E-2</v>
      </c>
      <c r="E302" s="51">
        <v>0</v>
      </c>
      <c r="F302" s="52">
        <v>0</v>
      </c>
    </row>
    <row r="303" spans="1:6" x14ac:dyDescent="0.25">
      <c r="A303" s="48" t="s">
        <v>630</v>
      </c>
      <c r="B303" s="49" t="s">
        <v>1288</v>
      </c>
      <c r="C303" s="39">
        <v>0.12548927367531565</v>
      </c>
      <c r="D303" s="50">
        <v>0.12510452997221261</v>
      </c>
      <c r="E303" s="51">
        <v>0</v>
      </c>
      <c r="F303" s="52">
        <v>0</v>
      </c>
    </row>
    <row r="304" spans="1:6" x14ac:dyDescent="0.25">
      <c r="A304" s="48" t="s">
        <v>632</v>
      </c>
      <c r="B304" s="49" t="s">
        <v>1289</v>
      </c>
      <c r="C304" s="39">
        <v>0.12671693072560736</v>
      </c>
      <c r="D304" s="50">
        <v>0.12620528014812774</v>
      </c>
      <c r="E304" s="51">
        <v>0</v>
      </c>
      <c r="F304" s="52">
        <v>1</v>
      </c>
    </row>
    <row r="305" spans="1:6" x14ac:dyDescent="0.25">
      <c r="A305" s="48" t="s">
        <v>634</v>
      </c>
      <c r="B305" s="49" t="s">
        <v>635</v>
      </c>
      <c r="C305" s="39">
        <v>5.742387061240322E-2</v>
      </c>
      <c r="D305" s="50">
        <v>5.7616246649077905E-2</v>
      </c>
      <c r="E305" s="51">
        <v>0</v>
      </c>
      <c r="F305" s="52">
        <v>0</v>
      </c>
    </row>
    <row r="306" spans="1:6" x14ac:dyDescent="0.25">
      <c r="A306" s="48" t="s">
        <v>636</v>
      </c>
      <c r="B306" s="49" t="s">
        <v>1290</v>
      </c>
      <c r="C306" s="39">
        <v>7.1478745153355519E-2</v>
      </c>
      <c r="D306" s="50">
        <v>7.1463372471774284E-2</v>
      </c>
      <c r="E306" s="51">
        <v>0</v>
      </c>
      <c r="F306" s="52">
        <v>1</v>
      </c>
    </row>
    <row r="307" spans="1:6" x14ac:dyDescent="0.25">
      <c r="A307" s="48" t="s">
        <v>638</v>
      </c>
      <c r="B307" s="49" t="s">
        <v>639</v>
      </c>
      <c r="C307" s="39">
        <v>0.1558901151107483</v>
      </c>
      <c r="D307" s="50">
        <v>0.15585078279521905</v>
      </c>
      <c r="E307" s="51">
        <v>0</v>
      </c>
      <c r="F307" s="52">
        <v>0</v>
      </c>
    </row>
    <row r="308" spans="1:6" x14ac:dyDescent="0.25">
      <c r="A308" s="48" t="s">
        <v>640</v>
      </c>
      <c r="B308" s="49" t="s">
        <v>641</v>
      </c>
      <c r="C308" s="39">
        <v>0.11415278210998833</v>
      </c>
      <c r="D308" s="50">
        <v>0.11491778655828384</v>
      </c>
      <c r="E308" s="51">
        <v>0</v>
      </c>
      <c r="F308" s="52">
        <v>0</v>
      </c>
    </row>
    <row r="309" spans="1:6" x14ac:dyDescent="0.25">
      <c r="A309" s="48" t="s">
        <v>642</v>
      </c>
      <c r="B309" s="49" t="s">
        <v>643</v>
      </c>
      <c r="C309" s="39">
        <v>0.16681823450894967</v>
      </c>
      <c r="D309" s="58">
        <v>0.16648209728559973</v>
      </c>
      <c r="E309" s="51">
        <v>0</v>
      </c>
      <c r="F309" s="52">
        <v>0</v>
      </c>
    </row>
    <row r="310" spans="1:6" x14ac:dyDescent="0.25">
      <c r="A310" s="48" t="s">
        <v>644</v>
      </c>
      <c r="B310" s="53" t="s">
        <v>645</v>
      </c>
      <c r="C310" s="39">
        <v>0.21918691285504391</v>
      </c>
      <c r="D310" s="58">
        <v>0.21850103151597944</v>
      </c>
      <c r="E310" s="51">
        <v>0</v>
      </c>
      <c r="F310" s="52">
        <v>0</v>
      </c>
    </row>
    <row r="311" spans="1:6" x14ac:dyDescent="0.25">
      <c r="A311" s="48" t="s">
        <v>646</v>
      </c>
      <c r="B311" s="49" t="s">
        <v>647</v>
      </c>
      <c r="C311" s="39">
        <v>0.10789353886723703</v>
      </c>
      <c r="D311" s="50">
        <v>0.10791319743524685</v>
      </c>
      <c r="E311" s="51">
        <v>0</v>
      </c>
      <c r="F311" s="52">
        <v>0</v>
      </c>
    </row>
    <row r="312" spans="1:6" x14ac:dyDescent="0.25">
      <c r="A312" s="48" t="s">
        <v>648</v>
      </c>
      <c r="B312" s="49" t="s">
        <v>649</v>
      </c>
      <c r="C312" s="39">
        <v>9.8109988918822222E-2</v>
      </c>
      <c r="D312" s="50">
        <v>9.7783531544409191E-2</v>
      </c>
      <c r="E312" s="51">
        <v>0</v>
      </c>
      <c r="F312" s="52">
        <v>0</v>
      </c>
    </row>
    <row r="313" spans="1:6" x14ac:dyDescent="0.25">
      <c r="A313" s="48" t="s">
        <v>650</v>
      </c>
      <c r="B313" s="49" t="s">
        <v>651</v>
      </c>
      <c r="C313" s="39">
        <v>0.10861306092124473</v>
      </c>
      <c r="D313" s="50">
        <v>0.10845136790083827</v>
      </c>
      <c r="E313" s="51">
        <v>0</v>
      </c>
      <c r="F313" s="52">
        <v>0</v>
      </c>
    </row>
    <row r="314" spans="1:6" x14ac:dyDescent="0.25">
      <c r="A314" s="48" t="s">
        <v>652</v>
      </c>
      <c r="B314" s="49" t="s">
        <v>653</v>
      </c>
      <c r="C314" s="39">
        <v>5.1213711662205209E-2</v>
      </c>
      <c r="D314" s="50">
        <v>5.1649623703232034E-2</v>
      </c>
      <c r="E314" s="51">
        <v>0</v>
      </c>
      <c r="F314" s="52">
        <v>0</v>
      </c>
    </row>
    <row r="315" spans="1:6" x14ac:dyDescent="0.25">
      <c r="A315" s="48" t="s">
        <v>654</v>
      </c>
      <c r="B315" s="49" t="s">
        <v>1291</v>
      </c>
      <c r="C315" s="39">
        <v>2.1929007337615616E-2</v>
      </c>
      <c r="D315" s="50">
        <v>2.1892535041615417E-2</v>
      </c>
      <c r="E315" s="51">
        <v>0</v>
      </c>
      <c r="F315" s="52">
        <v>0</v>
      </c>
    </row>
    <row r="316" spans="1:6" x14ac:dyDescent="0.25">
      <c r="A316" s="48" t="s">
        <v>656</v>
      </c>
      <c r="B316" s="49" t="s">
        <v>657</v>
      </c>
      <c r="C316" s="39">
        <v>1.978660844091713E-2</v>
      </c>
      <c r="D316" s="50">
        <v>1.9786133588774141E-2</v>
      </c>
      <c r="E316" s="51">
        <v>0</v>
      </c>
      <c r="F316" s="52">
        <v>0</v>
      </c>
    </row>
    <row r="317" spans="1:6" x14ac:dyDescent="0.25">
      <c r="A317" s="48" t="s">
        <v>658</v>
      </c>
      <c r="B317" s="49" t="s">
        <v>659</v>
      </c>
      <c r="C317" s="39">
        <v>0.14122471216493168</v>
      </c>
      <c r="D317" s="50">
        <v>0.14071086808847702</v>
      </c>
      <c r="E317" s="51">
        <v>0</v>
      </c>
      <c r="F317" s="52">
        <v>0</v>
      </c>
    </row>
    <row r="318" spans="1:6" x14ac:dyDescent="0.25">
      <c r="A318" s="48" t="s">
        <v>660</v>
      </c>
      <c r="B318" s="49" t="s">
        <v>661</v>
      </c>
      <c r="C318" s="39">
        <v>5.1135148395261815E-2</v>
      </c>
      <c r="D318" s="50">
        <v>5.1530340013985369E-2</v>
      </c>
      <c r="E318" s="51">
        <v>0</v>
      </c>
      <c r="F318" s="52">
        <v>0</v>
      </c>
    </row>
    <row r="319" spans="1:6" x14ac:dyDescent="0.25">
      <c r="A319" s="48" t="s">
        <v>662</v>
      </c>
      <c r="B319" s="49" t="s">
        <v>663</v>
      </c>
      <c r="C319" s="39">
        <v>8.5208424733757615E-2</v>
      </c>
      <c r="D319" s="50">
        <v>8.5053499029062812E-2</v>
      </c>
      <c r="E319" s="51">
        <v>0</v>
      </c>
      <c r="F319" s="52">
        <v>0</v>
      </c>
    </row>
    <row r="320" spans="1:6" x14ac:dyDescent="0.25">
      <c r="A320" s="48" t="s">
        <v>664</v>
      </c>
      <c r="B320" s="49" t="s">
        <v>665</v>
      </c>
      <c r="C320" s="39">
        <v>0.2465157295517009</v>
      </c>
      <c r="D320" s="50">
        <v>0.24628162007426507</v>
      </c>
      <c r="E320" s="51">
        <v>0</v>
      </c>
      <c r="F320" s="52">
        <v>0</v>
      </c>
    </row>
    <row r="321" spans="1:6" x14ac:dyDescent="0.25">
      <c r="A321" s="48" t="s">
        <v>666</v>
      </c>
      <c r="B321" s="49" t="s">
        <v>667</v>
      </c>
      <c r="C321" s="39">
        <v>0.1782290158159065</v>
      </c>
      <c r="D321" s="50">
        <v>0.17981434221542503</v>
      </c>
      <c r="E321" s="51">
        <v>0</v>
      </c>
      <c r="F321" s="52">
        <v>0</v>
      </c>
    </row>
    <row r="322" spans="1:6" x14ac:dyDescent="0.25">
      <c r="A322" s="48" t="s">
        <v>668</v>
      </c>
      <c r="B322" s="49" t="s">
        <v>669</v>
      </c>
      <c r="C322" s="39">
        <v>9.3084258636544469E-3</v>
      </c>
      <c r="D322" s="58">
        <v>9.3089658420553029E-3</v>
      </c>
      <c r="E322" s="51">
        <v>0</v>
      </c>
      <c r="F322" s="52">
        <v>0</v>
      </c>
    </row>
    <row r="323" spans="1:6" x14ac:dyDescent="0.25">
      <c r="A323" s="48" t="s">
        <v>670</v>
      </c>
      <c r="B323" s="53" t="s">
        <v>671</v>
      </c>
      <c r="C323" s="39">
        <v>1.1881649971324027E-2</v>
      </c>
      <c r="D323" s="58">
        <v>1.188123416253186E-2</v>
      </c>
      <c r="E323" s="51">
        <v>0</v>
      </c>
      <c r="F323" s="52">
        <v>0</v>
      </c>
    </row>
    <row r="324" spans="1:6" x14ac:dyDescent="0.25">
      <c r="A324" s="48" t="s">
        <v>672</v>
      </c>
      <c r="B324" s="49" t="s">
        <v>673</v>
      </c>
      <c r="C324" s="39">
        <v>9.3149758126083337E-2</v>
      </c>
      <c r="D324" s="50">
        <v>9.2874678110134126E-2</v>
      </c>
      <c r="E324" s="51">
        <v>0</v>
      </c>
      <c r="F324" s="52">
        <v>0</v>
      </c>
    </row>
    <row r="325" spans="1:6" x14ac:dyDescent="0.25">
      <c r="A325" s="48" t="s">
        <v>674</v>
      </c>
      <c r="B325" s="49" t="s">
        <v>675</v>
      </c>
      <c r="C325" s="39">
        <v>0.13855606967929573</v>
      </c>
      <c r="D325" s="50">
        <v>0.13825737885400619</v>
      </c>
      <c r="E325" s="51">
        <v>0</v>
      </c>
      <c r="F325" s="52">
        <v>0</v>
      </c>
    </row>
    <row r="326" spans="1:6" x14ac:dyDescent="0.25">
      <c r="A326" s="48" t="s">
        <v>676</v>
      </c>
      <c r="B326" s="49" t="s">
        <v>1292</v>
      </c>
      <c r="C326" s="39">
        <v>0.17087726952707266</v>
      </c>
      <c r="D326" s="50">
        <v>0.17083434069110776</v>
      </c>
      <c r="E326" s="51">
        <v>0</v>
      </c>
      <c r="F326" s="52">
        <v>1</v>
      </c>
    </row>
    <row r="327" spans="1:6" x14ac:dyDescent="0.25">
      <c r="A327" s="48" t="s">
        <v>678</v>
      </c>
      <c r="B327" s="49" t="s">
        <v>679</v>
      </c>
      <c r="C327" s="39">
        <v>0.20013308533574209</v>
      </c>
      <c r="D327" s="50">
        <v>0.19966481380352885</v>
      </c>
      <c r="E327" s="51">
        <v>0</v>
      </c>
      <c r="F327" s="52">
        <v>0</v>
      </c>
    </row>
    <row r="328" spans="1:6" x14ac:dyDescent="0.25">
      <c r="A328" s="48" t="s">
        <v>680</v>
      </c>
      <c r="B328" s="49" t="s">
        <v>681</v>
      </c>
      <c r="C328" s="39">
        <v>0.26272238345811483</v>
      </c>
      <c r="D328" s="50">
        <v>0.26270585064675733</v>
      </c>
      <c r="E328" s="51">
        <v>0</v>
      </c>
      <c r="F328" s="52">
        <v>0</v>
      </c>
    </row>
    <row r="329" spans="1:6" x14ac:dyDescent="0.25">
      <c r="A329" s="48" t="s">
        <v>682</v>
      </c>
      <c r="B329" s="49" t="s">
        <v>683</v>
      </c>
      <c r="C329" s="39">
        <v>0.1247007251245652</v>
      </c>
      <c r="D329" s="50">
        <v>0.12468800199197611</v>
      </c>
      <c r="E329" s="51">
        <v>0</v>
      </c>
      <c r="F329" s="52">
        <v>0</v>
      </c>
    </row>
    <row r="330" spans="1:6" x14ac:dyDescent="0.25">
      <c r="A330" s="48" t="s">
        <v>684</v>
      </c>
      <c r="B330" s="49" t="s">
        <v>685</v>
      </c>
      <c r="C330" s="39">
        <v>9.8606502621146688E-2</v>
      </c>
      <c r="D330" s="50">
        <v>9.8595464232147725E-2</v>
      </c>
      <c r="E330" s="51">
        <v>0</v>
      </c>
      <c r="F330" s="52">
        <v>0</v>
      </c>
    </row>
    <row r="331" spans="1:6" x14ac:dyDescent="0.25">
      <c r="A331" s="48" t="s">
        <v>686</v>
      </c>
      <c r="B331" s="49" t="s">
        <v>1293</v>
      </c>
      <c r="C331" s="39">
        <v>6.5963437212335496E-2</v>
      </c>
      <c r="D331" s="50">
        <v>6.6165803291213909E-2</v>
      </c>
      <c r="E331" s="51">
        <v>0</v>
      </c>
      <c r="F331" s="52">
        <v>0</v>
      </c>
    </row>
    <row r="332" spans="1:6" x14ac:dyDescent="0.25">
      <c r="A332" s="48" t="s">
        <v>688</v>
      </c>
      <c r="B332" s="49" t="s">
        <v>689</v>
      </c>
      <c r="C332" s="39">
        <v>0.1675549734728643</v>
      </c>
      <c r="D332" s="50">
        <v>0.16726967934774051</v>
      </c>
      <c r="E332" s="51">
        <v>0</v>
      </c>
      <c r="F332" s="52">
        <v>0</v>
      </c>
    </row>
    <row r="333" spans="1:6" x14ac:dyDescent="0.25">
      <c r="A333" s="48" t="s">
        <v>690</v>
      </c>
      <c r="B333" s="49" t="s">
        <v>691</v>
      </c>
      <c r="C333" s="39">
        <v>9.051786410856652E-2</v>
      </c>
      <c r="D333" s="50">
        <v>9.0436443681475229E-2</v>
      </c>
      <c r="E333" s="51">
        <v>0</v>
      </c>
      <c r="F333" s="52">
        <v>0</v>
      </c>
    </row>
    <row r="334" spans="1:6" x14ac:dyDescent="0.25">
      <c r="A334" s="48" t="s">
        <v>692</v>
      </c>
      <c r="B334" s="49" t="s">
        <v>693</v>
      </c>
      <c r="C334" s="39">
        <v>8.7188961055741476E-2</v>
      </c>
      <c r="D334" s="50">
        <v>8.7158812224586837E-2</v>
      </c>
      <c r="E334" s="51">
        <v>0</v>
      </c>
      <c r="F334" s="52">
        <v>0</v>
      </c>
    </row>
    <row r="335" spans="1:6" x14ac:dyDescent="0.25">
      <c r="A335" s="48" t="s">
        <v>694</v>
      </c>
      <c r="B335" s="49" t="s">
        <v>695</v>
      </c>
      <c r="C335" s="39">
        <v>8.9142687863789094E-2</v>
      </c>
      <c r="D335" s="58">
        <v>8.8865962183747788E-2</v>
      </c>
      <c r="E335" s="51">
        <v>0</v>
      </c>
      <c r="F335" s="52">
        <v>0</v>
      </c>
    </row>
    <row r="336" spans="1:6" x14ac:dyDescent="0.25">
      <c r="A336" s="48" t="s">
        <v>696</v>
      </c>
      <c r="B336" s="53" t="s">
        <v>697</v>
      </c>
      <c r="C336" s="39">
        <v>2.0088802455964592E-2</v>
      </c>
      <c r="D336" s="58">
        <v>2.008879412839535E-2</v>
      </c>
      <c r="E336" s="51">
        <v>0</v>
      </c>
      <c r="F336" s="52">
        <v>0</v>
      </c>
    </row>
    <row r="337" spans="1:6" x14ac:dyDescent="0.25">
      <c r="A337" s="48" t="s">
        <v>698</v>
      </c>
      <c r="B337" s="49" t="s">
        <v>699</v>
      </c>
      <c r="C337" s="39">
        <v>0.11617427125029781</v>
      </c>
      <c r="D337" s="50">
        <v>0.11556271142705909</v>
      </c>
      <c r="E337" s="51">
        <v>0</v>
      </c>
      <c r="F337" s="52">
        <v>0</v>
      </c>
    </row>
    <row r="338" spans="1:6" x14ac:dyDescent="0.25">
      <c r="A338" s="48" t="s">
        <v>700</v>
      </c>
      <c r="B338" s="49" t="s">
        <v>701</v>
      </c>
      <c r="C338" s="39">
        <v>1.9795044087740774E-2</v>
      </c>
      <c r="D338" s="50">
        <v>1.9793789760250646E-2</v>
      </c>
      <c r="E338" s="51">
        <v>0</v>
      </c>
      <c r="F338" s="52">
        <v>0</v>
      </c>
    </row>
    <row r="339" spans="1:6" x14ac:dyDescent="0.25">
      <c r="A339" s="48" t="s">
        <v>702</v>
      </c>
      <c r="B339" s="49" t="s">
        <v>703</v>
      </c>
      <c r="C339" s="39">
        <v>3.781361832712779E-2</v>
      </c>
      <c r="D339" s="50">
        <v>3.7736129619080197E-2</v>
      </c>
      <c r="E339" s="51">
        <v>0</v>
      </c>
      <c r="F339" s="52">
        <v>0</v>
      </c>
    </row>
    <row r="340" spans="1:6" x14ac:dyDescent="0.25">
      <c r="A340" s="48" t="s">
        <v>704</v>
      </c>
      <c r="B340" s="49" t="s">
        <v>705</v>
      </c>
      <c r="C340" s="39">
        <v>9.5766702052900235E-2</v>
      </c>
      <c r="D340" s="50">
        <v>9.5493203953377445E-2</v>
      </c>
      <c r="E340" s="51">
        <v>0</v>
      </c>
      <c r="F340" s="52">
        <v>0</v>
      </c>
    </row>
    <row r="341" spans="1:6" x14ac:dyDescent="0.25">
      <c r="A341" s="48" t="s">
        <v>706</v>
      </c>
      <c r="B341" s="49" t="s">
        <v>707</v>
      </c>
      <c r="C341" s="39">
        <v>5.447725493919741E-2</v>
      </c>
      <c r="D341" s="50">
        <v>5.4370875270935544E-2</v>
      </c>
      <c r="E341" s="51">
        <v>0</v>
      </c>
      <c r="F341" s="52">
        <v>0</v>
      </c>
    </row>
    <row r="342" spans="1:6" x14ac:dyDescent="0.25">
      <c r="A342" s="48" t="s">
        <v>708</v>
      </c>
      <c r="B342" s="49" t="s">
        <v>709</v>
      </c>
      <c r="C342" s="39">
        <v>0.1480233191921983</v>
      </c>
      <c r="D342" s="50">
        <v>0.14760419247506229</v>
      </c>
      <c r="E342" s="51">
        <v>0</v>
      </c>
      <c r="F342" s="52">
        <v>0</v>
      </c>
    </row>
    <row r="343" spans="1:6" x14ac:dyDescent="0.25">
      <c r="A343" s="48" t="s">
        <v>710</v>
      </c>
      <c r="B343" s="49" t="s">
        <v>711</v>
      </c>
      <c r="C343" s="39">
        <v>5.2972934836991795E-2</v>
      </c>
      <c r="D343" s="50">
        <v>5.2857140997584151E-2</v>
      </c>
      <c r="E343" s="51">
        <v>0</v>
      </c>
      <c r="F343" s="52">
        <v>0</v>
      </c>
    </row>
    <row r="344" spans="1:6" x14ac:dyDescent="0.25">
      <c r="A344" s="48" t="s">
        <v>712</v>
      </c>
      <c r="B344" s="49" t="s">
        <v>713</v>
      </c>
      <c r="C344" s="39">
        <v>5.7630714477000029E-2</v>
      </c>
      <c r="D344" s="50">
        <v>5.7551177555489476E-2</v>
      </c>
      <c r="E344" s="51">
        <v>0</v>
      </c>
      <c r="F344" s="52">
        <v>0</v>
      </c>
    </row>
    <row r="345" spans="1:6" x14ac:dyDescent="0.25">
      <c r="A345" s="48" t="s">
        <v>714</v>
      </c>
      <c r="B345" s="49" t="s">
        <v>715</v>
      </c>
      <c r="C345" s="39">
        <v>4.9200341439645183E-2</v>
      </c>
      <c r="D345" s="50">
        <v>4.9107113641614325E-2</v>
      </c>
      <c r="E345" s="51">
        <v>0</v>
      </c>
      <c r="F345" s="52">
        <v>0</v>
      </c>
    </row>
    <row r="346" spans="1:6" x14ac:dyDescent="0.25">
      <c r="A346" s="48" t="s">
        <v>716</v>
      </c>
      <c r="B346" s="49" t="s">
        <v>717</v>
      </c>
      <c r="C346" s="39">
        <v>5.1644195115108024E-2</v>
      </c>
      <c r="D346" s="50">
        <v>5.1580574211238149E-2</v>
      </c>
      <c r="E346" s="51">
        <v>0</v>
      </c>
      <c r="F346" s="52">
        <v>0</v>
      </c>
    </row>
    <row r="347" spans="1:6" x14ac:dyDescent="0.25">
      <c r="A347" s="48" t="s">
        <v>718</v>
      </c>
      <c r="B347" s="49" t="s">
        <v>719</v>
      </c>
      <c r="C347" s="39">
        <v>0.24791888275584856</v>
      </c>
      <c r="D347" s="50">
        <v>0.24759315884375999</v>
      </c>
      <c r="E347" s="51">
        <v>0</v>
      </c>
      <c r="F347" s="52">
        <v>0</v>
      </c>
    </row>
    <row r="348" spans="1:6" x14ac:dyDescent="0.25">
      <c r="A348" s="48" t="s">
        <v>720</v>
      </c>
      <c r="B348" s="49" t="s">
        <v>721</v>
      </c>
      <c r="C348" s="39">
        <v>0.24825874954394608</v>
      </c>
      <c r="D348" s="58">
        <v>0.24789595152536237</v>
      </c>
      <c r="E348" s="51">
        <v>0</v>
      </c>
      <c r="F348" s="52">
        <v>0</v>
      </c>
    </row>
    <row r="349" spans="1:6" x14ac:dyDescent="0.25">
      <c r="A349" s="48" t="s">
        <v>722</v>
      </c>
      <c r="B349" s="53" t="s">
        <v>723</v>
      </c>
      <c r="C349" s="39">
        <v>9.1946713372394254E-3</v>
      </c>
      <c r="D349" s="58">
        <v>9.1952551506515393E-3</v>
      </c>
      <c r="E349" s="51">
        <v>0</v>
      </c>
      <c r="F349" s="52">
        <v>0</v>
      </c>
    </row>
    <row r="350" spans="1:6" x14ac:dyDescent="0.25">
      <c r="A350" s="48" t="s">
        <v>724</v>
      </c>
      <c r="B350" s="49" t="s">
        <v>725</v>
      </c>
      <c r="C350" s="39">
        <v>5.2225879564872769E-2</v>
      </c>
      <c r="D350" s="50">
        <v>5.2485024261224006E-2</v>
      </c>
      <c r="E350" s="51">
        <v>0</v>
      </c>
      <c r="F350" s="52">
        <v>0</v>
      </c>
    </row>
    <row r="351" spans="1:6" x14ac:dyDescent="0.25">
      <c r="A351" s="48" t="s">
        <v>726</v>
      </c>
      <c r="B351" s="49" t="s">
        <v>727</v>
      </c>
      <c r="C351" s="39">
        <v>7.1888883556764177E-2</v>
      </c>
      <c r="D351" s="50">
        <v>7.1675401281107054E-2</v>
      </c>
      <c r="E351" s="51">
        <v>0</v>
      </c>
      <c r="F351" s="52">
        <v>0</v>
      </c>
    </row>
    <row r="352" spans="1:6" x14ac:dyDescent="0.25">
      <c r="A352" s="48" t="s">
        <v>728</v>
      </c>
      <c r="B352" s="49" t="s">
        <v>729</v>
      </c>
      <c r="C352" s="39">
        <v>4.6801107031833745E-2</v>
      </c>
      <c r="D352" s="50">
        <v>4.6783130049063669E-2</v>
      </c>
      <c r="E352" s="51">
        <v>0</v>
      </c>
      <c r="F352" s="52">
        <v>0</v>
      </c>
    </row>
    <row r="353" spans="1:6" x14ac:dyDescent="0.25">
      <c r="A353" s="48" t="s">
        <v>730</v>
      </c>
      <c r="B353" s="49" t="s">
        <v>731</v>
      </c>
      <c r="C353" s="39">
        <v>2.0389192627354138E-2</v>
      </c>
      <c r="D353" s="50">
        <v>2.0389270241049751E-2</v>
      </c>
      <c r="E353" s="51">
        <v>0</v>
      </c>
      <c r="F353" s="52">
        <v>0</v>
      </c>
    </row>
    <row r="354" spans="1:6" x14ac:dyDescent="0.25">
      <c r="A354" s="48" t="s">
        <v>732</v>
      </c>
      <c r="B354" s="49" t="s">
        <v>733</v>
      </c>
      <c r="C354" s="39">
        <v>8.1180016673684935E-2</v>
      </c>
      <c r="D354" s="50">
        <v>8.095864646786452E-2</v>
      </c>
      <c r="E354" s="51">
        <v>0</v>
      </c>
      <c r="F354" s="52">
        <v>0</v>
      </c>
    </row>
    <row r="355" spans="1:6" x14ac:dyDescent="0.25">
      <c r="A355" s="48" t="s">
        <v>734</v>
      </c>
      <c r="B355" s="49" t="s">
        <v>1294</v>
      </c>
      <c r="C355" s="39">
        <v>5.5250935446644896E-2</v>
      </c>
      <c r="D355" s="50">
        <v>5.5279172758123517E-2</v>
      </c>
      <c r="E355" s="51">
        <v>0</v>
      </c>
      <c r="F355" s="52">
        <v>0</v>
      </c>
    </row>
    <row r="356" spans="1:6" x14ac:dyDescent="0.25">
      <c r="A356" s="48" t="s">
        <v>736</v>
      </c>
      <c r="B356" s="49" t="s">
        <v>737</v>
      </c>
      <c r="C356" s="39">
        <v>5.5832827907444468E-2</v>
      </c>
      <c r="D356" s="50">
        <v>5.5677082511554829E-2</v>
      </c>
      <c r="E356" s="51">
        <v>0</v>
      </c>
      <c r="F356" s="52">
        <v>0</v>
      </c>
    </row>
    <row r="357" spans="1:6" x14ac:dyDescent="0.25">
      <c r="A357" s="48" t="s">
        <v>738</v>
      </c>
      <c r="B357" s="49" t="s">
        <v>1295</v>
      </c>
      <c r="C357" s="39">
        <v>5.9426248989715623E-2</v>
      </c>
      <c r="D357" s="50">
        <v>5.9314539908269702E-2</v>
      </c>
      <c r="E357" s="51">
        <v>0</v>
      </c>
      <c r="F357" s="52">
        <v>0</v>
      </c>
    </row>
    <row r="358" spans="1:6" x14ac:dyDescent="0.25">
      <c r="A358" s="48" t="s">
        <v>740</v>
      </c>
      <c r="B358" s="49" t="s">
        <v>741</v>
      </c>
      <c r="C358" s="39">
        <v>7.5701000820561248E-2</v>
      </c>
      <c r="D358" s="50">
        <v>7.5469786688847643E-2</v>
      </c>
      <c r="E358" s="51">
        <v>0</v>
      </c>
      <c r="F358" s="52">
        <v>0</v>
      </c>
    </row>
    <row r="359" spans="1:6" x14ac:dyDescent="0.25">
      <c r="A359" s="48" t="s">
        <v>740</v>
      </c>
      <c r="B359" s="49" t="s">
        <v>742</v>
      </c>
      <c r="C359" s="39">
        <v>0.11969379187362449</v>
      </c>
      <c r="D359" s="50">
        <v>0.1193282102319079</v>
      </c>
      <c r="E359" s="51">
        <v>1</v>
      </c>
      <c r="F359" s="52">
        <v>0</v>
      </c>
    </row>
    <row r="360" spans="1:6" x14ac:dyDescent="0.25">
      <c r="A360" s="48" t="s">
        <v>743</v>
      </c>
      <c r="B360" s="49" t="s">
        <v>744</v>
      </c>
      <c r="C360" s="39">
        <v>3.2511863629837934E-2</v>
      </c>
      <c r="D360" s="50">
        <v>3.2504418636866747E-2</v>
      </c>
      <c r="E360" s="51">
        <v>0</v>
      </c>
      <c r="F360" s="52">
        <v>0</v>
      </c>
    </row>
    <row r="361" spans="1:6" x14ac:dyDescent="0.25">
      <c r="A361" s="48" t="s">
        <v>745</v>
      </c>
      <c r="B361" s="49" t="s">
        <v>746</v>
      </c>
      <c r="C361" s="39">
        <v>5.1277063046596905E-2</v>
      </c>
      <c r="D361" s="58">
        <v>5.1315553783803702E-2</v>
      </c>
      <c r="E361" s="51">
        <v>0</v>
      </c>
      <c r="F361" s="52">
        <v>0</v>
      </c>
    </row>
    <row r="362" spans="1:6" x14ac:dyDescent="0.25">
      <c r="A362" s="48" t="s">
        <v>747</v>
      </c>
      <c r="B362" s="53" t="s">
        <v>748</v>
      </c>
      <c r="C362" s="39">
        <v>4.5021999178743104E-2</v>
      </c>
      <c r="D362" s="58">
        <v>4.5291615603575044E-2</v>
      </c>
      <c r="E362" s="51">
        <v>0</v>
      </c>
      <c r="F362" s="52">
        <v>0</v>
      </c>
    </row>
    <row r="363" spans="1:6" x14ac:dyDescent="0.25">
      <c r="A363" s="48" t="s">
        <v>749</v>
      </c>
      <c r="B363" s="49" t="s">
        <v>750</v>
      </c>
      <c r="C363" s="39">
        <v>3.4852884154282789E-2</v>
      </c>
      <c r="D363" s="50">
        <v>3.4829478601064792E-2</v>
      </c>
      <c r="E363" s="51">
        <v>0</v>
      </c>
      <c r="F363" s="52">
        <v>0</v>
      </c>
    </row>
    <row r="364" spans="1:6" x14ac:dyDescent="0.25">
      <c r="A364" s="48" t="s">
        <v>751</v>
      </c>
      <c r="B364" s="49" t="s">
        <v>752</v>
      </c>
      <c r="C364" s="39">
        <v>7.2551688524277097E-2</v>
      </c>
      <c r="D364" s="50">
        <v>7.3262275540849284E-2</v>
      </c>
      <c r="E364" s="51">
        <v>0</v>
      </c>
      <c r="F364" s="52">
        <v>0</v>
      </c>
    </row>
    <row r="365" spans="1:6" x14ac:dyDescent="0.25">
      <c r="A365" s="48" t="s">
        <v>753</v>
      </c>
      <c r="B365" s="49" t="s">
        <v>754</v>
      </c>
      <c r="C365" s="39">
        <v>5.1309438014204456E-2</v>
      </c>
      <c r="D365" s="50">
        <v>5.1533138496881598E-2</v>
      </c>
      <c r="E365" s="51">
        <v>0</v>
      </c>
      <c r="F365" s="52">
        <v>0</v>
      </c>
    </row>
    <row r="366" spans="1:6" x14ac:dyDescent="0.25">
      <c r="A366" s="48" t="s">
        <v>755</v>
      </c>
      <c r="B366" s="49" t="s">
        <v>756</v>
      </c>
      <c r="C366" s="39">
        <v>9.3865461488646051E-2</v>
      </c>
      <c r="D366" s="50">
        <v>9.3660629766825945E-2</v>
      </c>
      <c r="E366" s="51">
        <v>0</v>
      </c>
      <c r="F366" s="52">
        <v>0</v>
      </c>
    </row>
    <row r="367" spans="1:6" x14ac:dyDescent="0.25">
      <c r="A367" s="48" t="s">
        <v>757</v>
      </c>
      <c r="B367" s="49" t="s">
        <v>758</v>
      </c>
      <c r="C367" s="39">
        <v>5.3281954159878964E-2</v>
      </c>
      <c r="D367" s="50">
        <v>5.3322991861484391E-2</v>
      </c>
      <c r="E367" s="51">
        <v>0</v>
      </c>
      <c r="F367" s="52">
        <v>0</v>
      </c>
    </row>
    <row r="368" spans="1:6" x14ac:dyDescent="0.25">
      <c r="A368" s="48" t="s">
        <v>757</v>
      </c>
      <c r="B368" s="49" t="s">
        <v>759</v>
      </c>
      <c r="C368" s="39">
        <v>8.4246166664950439E-2</v>
      </c>
      <c r="D368" s="50">
        <v>8.4311052968456202E-2</v>
      </c>
      <c r="E368" s="51">
        <v>1</v>
      </c>
      <c r="F368" s="52">
        <v>0</v>
      </c>
    </row>
    <row r="369" spans="1:6" x14ac:dyDescent="0.25">
      <c r="A369" s="48" t="s">
        <v>760</v>
      </c>
      <c r="B369" s="49" t="s">
        <v>1296</v>
      </c>
      <c r="C369" s="39">
        <v>4.915538791049448E-2</v>
      </c>
      <c r="D369" s="50">
        <v>4.9609574427842432E-2</v>
      </c>
      <c r="E369" s="51">
        <v>0</v>
      </c>
      <c r="F369" s="52">
        <v>0</v>
      </c>
    </row>
    <row r="370" spans="1:6" x14ac:dyDescent="0.25">
      <c r="A370" s="48" t="s">
        <v>762</v>
      </c>
      <c r="B370" s="49" t="s">
        <v>763</v>
      </c>
      <c r="C370" s="39">
        <v>5.5753521161345174E-2</v>
      </c>
      <c r="D370" s="50">
        <v>5.5686317678961816E-2</v>
      </c>
      <c r="E370" s="51">
        <v>0</v>
      </c>
      <c r="F370" s="52">
        <v>0</v>
      </c>
    </row>
    <row r="371" spans="1:6" x14ac:dyDescent="0.25">
      <c r="A371" s="48"/>
      <c r="B371" s="49"/>
      <c r="C371" s="39"/>
      <c r="D371" s="50"/>
      <c r="E371" s="51"/>
      <c r="F371" s="52"/>
    </row>
    <row r="372" spans="1:6" x14ac:dyDescent="0.25">
      <c r="A372" s="48"/>
      <c r="B372" s="49"/>
      <c r="C372" s="39"/>
      <c r="D372" s="50"/>
      <c r="E372" s="51"/>
      <c r="F372" s="52"/>
    </row>
    <row r="373" spans="1:6" x14ac:dyDescent="0.25">
      <c r="A373" s="48"/>
      <c r="B373" s="49"/>
      <c r="C373" s="39"/>
      <c r="D373" s="50"/>
      <c r="E373" s="51"/>
      <c r="F373" s="52"/>
    </row>
    <row r="374" spans="1:6" x14ac:dyDescent="0.25">
      <c r="A374" s="48"/>
      <c r="B374" s="49"/>
      <c r="C374" s="39"/>
      <c r="D374" s="58"/>
      <c r="E374" s="51"/>
      <c r="F374" s="52"/>
    </row>
    <row r="375" spans="1:6" x14ac:dyDescent="0.25">
      <c r="A375" s="48"/>
      <c r="B375" s="53"/>
      <c r="C375" s="39"/>
      <c r="D375" s="58"/>
      <c r="E375" s="51"/>
      <c r="F375" s="52"/>
    </row>
    <row r="376" spans="1:6" x14ac:dyDescent="0.25">
      <c r="A376" s="48"/>
      <c r="B376" s="49"/>
      <c r="C376" s="39"/>
      <c r="D376" s="50"/>
      <c r="E376" s="51"/>
      <c r="F376" s="52"/>
    </row>
    <row r="377" spans="1:6" x14ac:dyDescent="0.25">
      <c r="A377" s="48"/>
      <c r="B377" s="49"/>
      <c r="C377" s="39"/>
      <c r="D377" s="50"/>
      <c r="E377" s="51"/>
      <c r="F377" s="52"/>
    </row>
    <row r="378" spans="1:6" x14ac:dyDescent="0.25">
      <c r="A378" s="48"/>
      <c r="B378" s="49"/>
      <c r="C378" s="39"/>
      <c r="D378" s="50"/>
      <c r="E378" s="51"/>
      <c r="F378" s="52"/>
    </row>
    <row r="379" spans="1:6" x14ac:dyDescent="0.25">
      <c r="A379" s="48"/>
      <c r="B379" s="49"/>
      <c r="C379" s="39"/>
      <c r="D379" s="50"/>
      <c r="E379" s="51"/>
      <c r="F379" s="52"/>
    </row>
    <row r="380" spans="1:6" x14ac:dyDescent="0.25">
      <c r="A380" s="48"/>
      <c r="B380" s="49"/>
      <c r="C380" s="39"/>
      <c r="D380" s="50"/>
      <c r="E380" s="51"/>
      <c r="F380" s="52"/>
    </row>
    <row r="381" spans="1:6" x14ac:dyDescent="0.25">
      <c r="A381" s="48"/>
      <c r="B381" s="49"/>
      <c r="C381" s="39"/>
      <c r="D381" s="50"/>
      <c r="E381" s="51"/>
      <c r="F381" s="52"/>
    </row>
    <row r="382" spans="1:6" x14ac:dyDescent="0.25">
      <c r="A382" s="48"/>
      <c r="B382" s="49"/>
      <c r="C382" s="39"/>
      <c r="D382" s="50"/>
      <c r="E382" s="51"/>
      <c r="F382" s="52"/>
    </row>
    <row r="383" spans="1:6" x14ac:dyDescent="0.25">
      <c r="A383" s="48"/>
      <c r="B383" s="49"/>
      <c r="C383" s="39"/>
      <c r="D383" s="50"/>
      <c r="E383" s="51"/>
      <c r="F383" s="52"/>
    </row>
    <row r="384" spans="1:6" x14ac:dyDescent="0.25">
      <c r="A384" s="48"/>
      <c r="B384" s="49"/>
      <c r="C384" s="39"/>
      <c r="D384" s="50"/>
      <c r="E384" s="51"/>
      <c r="F384" s="52"/>
    </row>
    <row r="385" spans="1:6" x14ac:dyDescent="0.25">
      <c r="A385" s="48"/>
      <c r="B385" s="49"/>
      <c r="C385" s="39"/>
      <c r="D385" s="50"/>
      <c r="E385" s="51"/>
      <c r="F385" s="52"/>
    </row>
    <row r="386" spans="1:6" x14ac:dyDescent="0.25">
      <c r="A386" s="48"/>
      <c r="B386" s="49"/>
      <c r="C386" s="39"/>
      <c r="D386" s="50"/>
      <c r="E386" s="51"/>
      <c r="F386" s="52"/>
    </row>
    <row r="387" spans="1:6" x14ac:dyDescent="0.25">
      <c r="A387" s="48"/>
      <c r="B387" s="49"/>
      <c r="C387" s="39"/>
      <c r="D387" s="58"/>
      <c r="E387" s="51"/>
      <c r="F387" s="52"/>
    </row>
    <row r="388" spans="1:6" x14ac:dyDescent="0.25">
      <c r="A388" s="48"/>
      <c r="B388" s="53"/>
      <c r="C388" s="39"/>
      <c r="D388" s="58"/>
      <c r="E388" s="51"/>
      <c r="F388" s="52"/>
    </row>
    <row r="389" spans="1:6" x14ac:dyDescent="0.25">
      <c r="A389" s="48"/>
      <c r="B389" s="49"/>
      <c r="C389" s="39"/>
      <c r="D389" s="50"/>
      <c r="E389" s="51"/>
      <c r="F389" s="52"/>
    </row>
    <row r="390" spans="1:6" x14ac:dyDescent="0.25">
      <c r="A390" s="48"/>
      <c r="B390" s="49"/>
      <c r="C390" s="39"/>
      <c r="D390" s="50"/>
      <c r="E390" s="51"/>
      <c r="F390" s="52"/>
    </row>
    <row r="391" spans="1:6" x14ac:dyDescent="0.25">
      <c r="A391" s="48"/>
      <c r="B391" s="49"/>
      <c r="C391" s="39"/>
      <c r="D391" s="50"/>
      <c r="E391" s="51"/>
      <c r="F391" s="52"/>
    </row>
    <row r="392" spans="1:6" x14ac:dyDescent="0.25">
      <c r="A392" s="48"/>
      <c r="B392" s="49"/>
      <c r="C392" s="39"/>
      <c r="D392" s="50"/>
      <c r="E392" s="51"/>
      <c r="F392" s="52"/>
    </row>
    <row r="393" spans="1:6" x14ac:dyDescent="0.25">
      <c r="A393" s="48"/>
      <c r="B393" s="49"/>
      <c r="C393" s="39"/>
      <c r="D393" s="50"/>
      <c r="E393" s="51"/>
      <c r="F393" s="52"/>
    </row>
    <row r="394" spans="1:6" x14ac:dyDescent="0.25">
      <c r="A394" s="48"/>
      <c r="B394" s="49"/>
      <c r="C394" s="39"/>
      <c r="D394" s="50"/>
      <c r="E394" s="51"/>
      <c r="F394" s="52"/>
    </row>
    <row r="395" spans="1:6" x14ac:dyDescent="0.25">
      <c r="A395" s="48"/>
      <c r="B395" s="49"/>
      <c r="C395" s="39"/>
      <c r="D395" s="50"/>
      <c r="E395" s="51"/>
      <c r="F395" s="52"/>
    </row>
    <row r="396" spans="1:6" x14ac:dyDescent="0.25">
      <c r="A396" s="48"/>
      <c r="B396" s="49"/>
      <c r="C396" s="39"/>
      <c r="D396" s="50"/>
      <c r="E396" s="51"/>
      <c r="F396" s="52"/>
    </row>
    <row r="397" spans="1:6" x14ac:dyDescent="0.25">
      <c r="A397" s="102"/>
      <c r="B397" s="102"/>
      <c r="C397" s="102"/>
      <c r="D397" s="102"/>
      <c r="E397" s="102"/>
      <c r="F397" s="102"/>
    </row>
    <row r="398" spans="1:6" x14ac:dyDescent="0.25">
      <c r="A398" s="102"/>
      <c r="B398" s="102"/>
      <c r="C398" s="102"/>
      <c r="D398" s="102"/>
      <c r="E398" s="102"/>
      <c r="F398" s="102"/>
    </row>
    <row r="399" spans="1:6" x14ac:dyDescent="0.25">
      <c r="A399" s="102"/>
      <c r="B399" s="102"/>
      <c r="C399" s="102"/>
      <c r="D399" s="102"/>
      <c r="E399" s="102"/>
      <c r="F399" s="102"/>
    </row>
    <row r="400" spans="1:6" x14ac:dyDescent="0.25">
      <c r="A400" s="102"/>
      <c r="B400" s="102"/>
      <c r="C400" s="102"/>
      <c r="D400" s="102"/>
      <c r="E400" s="102"/>
      <c r="F400" s="102"/>
    </row>
  </sheetData>
  <mergeCells count="8">
    <mergeCell ref="A1:F1"/>
    <mergeCell ref="A2:F2"/>
    <mergeCell ref="A3:A4"/>
    <mergeCell ref="B3:B4"/>
    <mergeCell ref="C3:C4"/>
    <mergeCell ref="D3:D4"/>
    <mergeCell ref="E3:E4"/>
    <mergeCell ref="F3:F4"/>
  </mergeCells>
  <conditionalFormatting sqref="E3:F4">
    <cfRule type="cellIs" dxfId="7" priority="21" stopIfTrue="1" operator="equal">
      <formula>1</formula>
    </cfRule>
  </conditionalFormatting>
  <conditionalFormatting sqref="E5:F219">
    <cfRule type="cellIs" dxfId="6" priority="19" stopIfTrue="1" operator="equal">
      <formula>1</formula>
    </cfRule>
  </conditionalFormatting>
  <conditionalFormatting sqref="E220:F396">
    <cfRule type="cellIs" dxfId="5" priority="1" stopIfTrue="1" operator="equal">
      <formula>1</formula>
    </cfRule>
  </conditionalFormatting>
  <pageMargins left="0.7" right="0.7" top="0.75" bottom="0.75" header="0.3" footer="0.3"/>
  <pageSetup scale="13" orientation="portrait" horizontalDpi="1200" verticalDpi="12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2.42578125" bestFit="1" customWidth="1"/>
    <col min="2" max="2" width="74.85546875" bestFit="1" customWidth="1"/>
    <col min="3" max="3" width="35" bestFit="1" customWidth="1"/>
    <col min="4" max="4" width="34.285156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"INTERVALLES DE MARGE EN VIGUEUR LE "&amp;'OPTIONS - INTERVALLES DE MARGE'!A1</f>
        <v>INTERVALLES DE MARGE EN VIGUEUR LE 2 JUILLET 2026</v>
      </c>
      <c r="B2" s="107"/>
      <c r="C2" s="107"/>
      <c r="D2" s="107"/>
    </row>
    <row r="3" spans="1:4" ht="12.75" customHeight="1" x14ac:dyDescent="0.25">
      <c r="A3" s="109" t="s">
        <v>20</v>
      </c>
      <c r="B3" s="111" t="s">
        <v>21</v>
      </c>
      <c r="C3" s="111" t="s">
        <v>28</v>
      </c>
      <c r="D3" s="176" t="s">
        <v>29</v>
      </c>
    </row>
    <row r="4" spans="1:4" ht="18.75" customHeight="1" thickBot="1" x14ac:dyDescent="0.3">
      <c r="A4" s="121"/>
      <c r="B4" s="123"/>
      <c r="C4" s="123"/>
      <c r="D4" s="177"/>
    </row>
    <row r="5" spans="1:4" x14ac:dyDescent="0.25">
      <c r="A5" s="48" t="s">
        <v>764</v>
      </c>
      <c r="B5" s="49" t="s">
        <v>765</v>
      </c>
      <c r="C5" s="39">
        <v>5.2730395392776234E-2</v>
      </c>
      <c r="D5" s="50">
        <v>5.2647807474391455E-2</v>
      </c>
    </row>
    <row r="6" spans="1:4" x14ac:dyDescent="0.25">
      <c r="A6" s="48" t="s">
        <v>766</v>
      </c>
      <c r="B6" s="49" t="s">
        <v>767</v>
      </c>
      <c r="C6" s="39">
        <v>9.3707787597973333E-4</v>
      </c>
      <c r="D6" s="50">
        <v>9.3562424165116666E-4</v>
      </c>
    </row>
    <row r="7" spans="1:4" x14ac:dyDescent="0.25">
      <c r="A7" s="48" t="s">
        <v>768</v>
      </c>
      <c r="B7" s="49" t="s">
        <v>1297</v>
      </c>
      <c r="C7" s="39">
        <v>1.6468374224679758E-2</v>
      </c>
      <c r="D7" s="50">
        <v>1.6467642070855264E-2</v>
      </c>
    </row>
    <row r="8" spans="1:4" x14ac:dyDescent="0.25">
      <c r="A8" s="48" t="s">
        <v>770</v>
      </c>
      <c r="B8" s="49" t="s">
        <v>1298</v>
      </c>
      <c r="C8" s="39">
        <v>1.0664731921319082E-2</v>
      </c>
      <c r="D8" s="50">
        <v>1.0632378723625331E-2</v>
      </c>
    </row>
    <row r="9" spans="1:4" x14ac:dyDescent="0.25">
      <c r="A9" s="48" t="s">
        <v>772</v>
      </c>
      <c r="B9" s="49" t="s">
        <v>1299</v>
      </c>
      <c r="C9" s="39">
        <v>5.3561689624577512E-3</v>
      </c>
      <c r="D9" s="50">
        <v>5.3440849923695258E-3</v>
      </c>
    </row>
    <row r="10" spans="1:4" x14ac:dyDescent="0.25">
      <c r="A10" s="48" t="s">
        <v>774</v>
      </c>
      <c r="B10" s="49" t="s">
        <v>1300</v>
      </c>
      <c r="C10" s="39">
        <v>1.9343609630008828E-3</v>
      </c>
      <c r="D10" s="50">
        <v>1.9339716549324158E-3</v>
      </c>
    </row>
    <row r="11" spans="1:4" x14ac:dyDescent="0.25">
      <c r="A11" s="48" t="s">
        <v>776</v>
      </c>
      <c r="B11" s="49" t="s">
        <v>1301</v>
      </c>
      <c r="C11" s="39">
        <v>1.2183065004629E-3</v>
      </c>
      <c r="D11" s="50">
        <v>1.2125271573956656E-3</v>
      </c>
    </row>
    <row r="12" spans="1:4" ht="14.25" customHeight="1" x14ac:dyDescent="0.25">
      <c r="A12" s="48" t="s">
        <v>778</v>
      </c>
      <c r="B12" s="49" t="s">
        <v>1301</v>
      </c>
      <c r="C12" s="39">
        <v>2.8829607676964337E-3</v>
      </c>
      <c r="D12" s="50">
        <v>2.8697219615738223E-3</v>
      </c>
    </row>
    <row r="13" spans="1:4" x14ac:dyDescent="0.25">
      <c r="A13" s="48" t="s">
        <v>779</v>
      </c>
      <c r="B13" s="49" t="s">
        <v>1301</v>
      </c>
      <c r="C13" s="39">
        <v>3.2830854520443688E-3</v>
      </c>
      <c r="D13" s="50">
        <v>3.2696172615990469E-3</v>
      </c>
    </row>
    <row r="14" spans="1:4" x14ac:dyDescent="0.25">
      <c r="A14" s="48" t="s">
        <v>780</v>
      </c>
      <c r="B14" s="49" t="s">
        <v>1301</v>
      </c>
      <c r="C14" s="39">
        <v>2.9129295809673236E-3</v>
      </c>
      <c r="D14" s="50">
        <v>2.8993238351881323E-3</v>
      </c>
    </row>
    <row r="15" spans="1:4" x14ac:dyDescent="0.25">
      <c r="A15" s="48" t="s">
        <v>781</v>
      </c>
      <c r="B15" s="49" t="s">
        <v>1302</v>
      </c>
      <c r="C15" s="39">
        <v>4.0763844590562044E-2</v>
      </c>
      <c r="D15" s="50">
        <v>4.0759798437791012E-2</v>
      </c>
    </row>
    <row r="16" spans="1:4" x14ac:dyDescent="0.25">
      <c r="A16" s="48" t="s">
        <v>783</v>
      </c>
      <c r="B16" s="49" t="s">
        <v>1303</v>
      </c>
      <c r="C16" s="39">
        <v>5.4425126292681883E-2</v>
      </c>
      <c r="D16" s="50">
        <v>5.4321847159822301E-2</v>
      </c>
    </row>
    <row r="17" spans="1:4" x14ac:dyDescent="0.25">
      <c r="A17" s="48" t="s">
        <v>785</v>
      </c>
      <c r="B17" s="49" t="s">
        <v>1304</v>
      </c>
      <c r="C17" s="39">
        <v>5.6763690084684543E-2</v>
      </c>
      <c r="D17" s="50">
        <v>5.6642479576464913E-2</v>
      </c>
    </row>
    <row r="18" spans="1:4" x14ac:dyDescent="0.25">
      <c r="A18" s="48" t="s">
        <v>787</v>
      </c>
      <c r="B18" s="49" t="s">
        <v>1305</v>
      </c>
      <c r="C18" s="39">
        <v>2.2384318113501171E-2</v>
      </c>
      <c r="D18" s="50">
        <v>2.2384527600522092E-2</v>
      </c>
    </row>
    <row r="19" spans="1:4" x14ac:dyDescent="0.25">
      <c r="A19" s="48" t="s">
        <v>789</v>
      </c>
      <c r="B19" s="49" t="s">
        <v>1305</v>
      </c>
      <c r="C19" s="39">
        <v>3.6826568830201807E-2</v>
      </c>
      <c r="D19" s="50">
        <v>3.6821384118892991E-2</v>
      </c>
    </row>
    <row r="20" spans="1:4" x14ac:dyDescent="0.25">
      <c r="A20" s="48" t="s">
        <v>790</v>
      </c>
      <c r="B20" s="49" t="s">
        <v>1305</v>
      </c>
      <c r="C20" s="39">
        <v>3.6576312954584148E-2</v>
      </c>
      <c r="D20" s="50">
        <v>3.6562865142338065E-2</v>
      </c>
    </row>
    <row r="21" spans="1:4" x14ac:dyDescent="0.25">
      <c r="A21" s="48" t="s">
        <v>791</v>
      </c>
      <c r="B21" s="53" t="s">
        <v>1306</v>
      </c>
      <c r="C21" s="39">
        <v>5.4690591783039588E-2</v>
      </c>
      <c r="D21" s="50">
        <v>5.4607287172131563E-2</v>
      </c>
    </row>
    <row r="22" spans="1:4" x14ac:dyDescent="0.25">
      <c r="A22" s="48" t="s">
        <v>793</v>
      </c>
      <c r="B22" s="49" t="s">
        <v>1307</v>
      </c>
      <c r="C22" s="39">
        <v>0.15644884197059369</v>
      </c>
      <c r="D22" s="50">
        <v>0.15605834691635853</v>
      </c>
    </row>
    <row r="23" spans="1:4" x14ac:dyDescent="0.25">
      <c r="A23" s="48" t="s">
        <v>795</v>
      </c>
      <c r="B23" s="49" t="s">
        <v>1308</v>
      </c>
      <c r="C23" s="39">
        <v>5.6942091790268393E-2</v>
      </c>
      <c r="D23" s="50">
        <v>5.6831790657553775E-2</v>
      </c>
    </row>
    <row r="24" spans="1:4" x14ac:dyDescent="0.25">
      <c r="A24" s="48" t="s">
        <v>797</v>
      </c>
      <c r="B24" s="49" t="s">
        <v>1309</v>
      </c>
      <c r="C24" s="39">
        <v>7.4894717597393218E-2</v>
      </c>
      <c r="D24" s="50">
        <v>7.4785790160970048E-2</v>
      </c>
    </row>
    <row r="25" spans="1:4" x14ac:dyDescent="0.25">
      <c r="A25" s="48" t="s">
        <v>799</v>
      </c>
      <c r="B25" s="49" t="s">
        <v>1310</v>
      </c>
      <c r="C25" s="39">
        <v>5.2758977729279011E-2</v>
      </c>
      <c r="D25" s="50">
        <v>5.2675180189031105E-2</v>
      </c>
    </row>
    <row r="26" spans="1:4" x14ac:dyDescent="0.25">
      <c r="A26" s="48" t="s">
        <v>801</v>
      </c>
      <c r="B26" s="49" t="s">
        <v>1311</v>
      </c>
      <c r="C26" s="39">
        <v>5.6256667796827184E-2</v>
      </c>
      <c r="D26" s="50">
        <v>5.6146597658909086E-2</v>
      </c>
    </row>
    <row r="27" spans="1:4" x14ac:dyDescent="0.25">
      <c r="A27" s="48" t="s">
        <v>803</v>
      </c>
      <c r="B27" s="49" t="s">
        <v>1312</v>
      </c>
      <c r="C27" s="39">
        <v>9.4864108088342447E-2</v>
      </c>
      <c r="D27" s="50">
        <v>9.4521994182630659E-2</v>
      </c>
    </row>
    <row r="28" spans="1:4" x14ac:dyDescent="0.25">
      <c r="A28" s="48" t="s">
        <v>805</v>
      </c>
      <c r="B28" s="49" t="s">
        <v>1313</v>
      </c>
      <c r="C28" s="39">
        <v>6.2170320080903167E-2</v>
      </c>
      <c r="D28" s="50">
        <v>6.2078272131187842E-2</v>
      </c>
    </row>
    <row r="29" spans="1:4" x14ac:dyDescent="0.25">
      <c r="A29" s="48" t="s">
        <v>807</v>
      </c>
      <c r="B29" s="49" t="s">
        <v>1314</v>
      </c>
      <c r="C29" s="39">
        <v>5.2758977729279011E-2</v>
      </c>
      <c r="D29" s="50">
        <v>5.2675180189031105E-2</v>
      </c>
    </row>
    <row r="30" spans="1:4" x14ac:dyDescent="0.25">
      <c r="A30" s="48" t="s">
        <v>809</v>
      </c>
      <c r="B30" s="49" t="s">
        <v>1315</v>
      </c>
      <c r="C30" s="39">
        <v>5.6687524452871459E-2</v>
      </c>
      <c r="D30" s="50">
        <v>5.6567385719352381E-2</v>
      </c>
    </row>
    <row r="31" spans="1:4" x14ac:dyDescent="0.25">
      <c r="A31" s="48" t="s">
        <v>811</v>
      </c>
      <c r="B31" s="49" t="s">
        <v>1316</v>
      </c>
      <c r="C31" s="39">
        <v>4.5762280651841084E-2</v>
      </c>
      <c r="D31" s="50">
        <v>4.6393755827638085E-2</v>
      </c>
    </row>
    <row r="32" spans="1:4" x14ac:dyDescent="0.25">
      <c r="A32" s="48" t="s">
        <v>813</v>
      </c>
      <c r="B32" s="49" t="s">
        <v>1317</v>
      </c>
      <c r="C32" s="39">
        <v>3.9363910367145191E-2</v>
      </c>
      <c r="D32" s="50">
        <v>3.9397290504825336E-2</v>
      </c>
    </row>
    <row r="33" spans="1:4" x14ac:dyDescent="0.25">
      <c r="A33" s="48" t="s">
        <v>815</v>
      </c>
      <c r="B33" s="49" t="s">
        <v>1318</v>
      </c>
      <c r="C33" s="39">
        <v>6.3374892641029731E-2</v>
      </c>
      <c r="D33" s="50">
        <v>6.3254707209123892E-2</v>
      </c>
    </row>
    <row r="34" spans="1:4" x14ac:dyDescent="0.25">
      <c r="A34" s="48" t="s">
        <v>817</v>
      </c>
      <c r="B34" s="49" t="s">
        <v>1319</v>
      </c>
      <c r="C34" s="39">
        <v>9.8382653030895426E-2</v>
      </c>
      <c r="D34" s="50">
        <v>9.8105824220236337E-2</v>
      </c>
    </row>
    <row r="35" spans="1:4" x14ac:dyDescent="0.25">
      <c r="A35" s="48"/>
      <c r="B35" s="49"/>
      <c r="C35" s="39"/>
      <c r="D35" s="50"/>
    </row>
    <row r="36" spans="1:4" x14ac:dyDescent="0.25">
      <c r="A36" s="48"/>
      <c r="B36" s="49"/>
      <c r="C36" s="39"/>
      <c r="D36" s="50"/>
    </row>
    <row r="37" spans="1:4" x14ac:dyDescent="0.25">
      <c r="A37" s="48"/>
      <c r="B37" s="49"/>
      <c r="C37" s="39"/>
      <c r="D37" s="50"/>
    </row>
    <row r="38" spans="1:4" x14ac:dyDescent="0.25">
      <c r="A38" s="48"/>
      <c r="B38" s="49"/>
      <c r="C38" s="39"/>
      <c r="D38" s="50"/>
    </row>
    <row r="39" spans="1:4" x14ac:dyDescent="0.25">
      <c r="A39" s="48"/>
      <c r="B39" s="49"/>
      <c r="C39" s="39"/>
      <c r="D39" s="50"/>
    </row>
    <row r="40" spans="1:4" x14ac:dyDescent="0.25">
      <c r="A40" s="48"/>
      <c r="B40" s="49"/>
      <c r="C40" s="39"/>
      <c r="D40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55" orientation="portrait" horizontalDpi="1200" verticalDpi="12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4"/>
  <sheetViews>
    <sheetView view="pageBreakPreview" zoomScale="80" zoomScaleNormal="80" zoomScaleSheetLayoutView="80" workbookViewId="0">
      <selection sqref="A1:D1"/>
    </sheetView>
  </sheetViews>
  <sheetFormatPr defaultColWidth="11.42578125" defaultRowHeight="15" x14ac:dyDescent="0.25"/>
  <cols>
    <col min="1" max="1" width="11.42578125" customWidth="1"/>
    <col min="2" max="2" width="40" bestFit="1" customWidth="1"/>
    <col min="3" max="3" width="26.42578125" customWidth="1"/>
    <col min="4" max="4" width="33.425781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"INTERVALLES DE MARGE EN VIGUEUR LE "&amp;'OPTIONS - INTERVALLES DE MARGE'!A1</f>
        <v>INTERVALLES DE MARGE EN VIGUEUR LE 2 JUILLET 2026</v>
      </c>
      <c r="B2" s="107"/>
      <c r="C2" s="107"/>
      <c r="D2" s="107"/>
    </row>
    <row r="3" spans="1:4" x14ac:dyDescent="0.25">
      <c r="A3" s="120" t="s">
        <v>20</v>
      </c>
      <c r="B3" s="122" t="s">
        <v>21</v>
      </c>
      <c r="C3" s="124" t="s">
        <v>28</v>
      </c>
      <c r="D3" s="126" t="s">
        <v>29</v>
      </c>
    </row>
    <row r="4" spans="1:4" ht="15.75" thickBot="1" x14ac:dyDescent="0.3">
      <c r="A4" s="121"/>
      <c r="B4" s="123"/>
      <c r="C4" s="125"/>
      <c r="D4" s="127"/>
    </row>
    <row r="5" spans="1:4" x14ac:dyDescent="0.25">
      <c r="A5" s="37" t="s">
        <v>819</v>
      </c>
      <c r="B5" s="38" t="s">
        <v>1229</v>
      </c>
      <c r="C5" s="64">
        <v>0.13077517141368028</v>
      </c>
      <c r="D5" s="40">
        <v>0.13048865269179794</v>
      </c>
    </row>
    <row r="6" spans="1:4" x14ac:dyDescent="0.25">
      <c r="A6" s="48" t="s">
        <v>820</v>
      </c>
      <c r="B6" s="49" t="s">
        <v>1227</v>
      </c>
      <c r="C6" s="39">
        <v>0.1597834143399354</v>
      </c>
      <c r="D6" s="45">
        <v>0.15956783181490769</v>
      </c>
    </row>
    <row r="7" spans="1:4" x14ac:dyDescent="0.25">
      <c r="A7" s="48" t="s">
        <v>821</v>
      </c>
      <c r="B7" s="49" t="s">
        <v>75</v>
      </c>
      <c r="C7" s="39">
        <v>6.757767358045165E-2</v>
      </c>
      <c r="D7" s="50">
        <v>6.7565064580356271E-2</v>
      </c>
    </row>
    <row r="8" spans="1:4" x14ac:dyDescent="0.25">
      <c r="A8" s="48" t="s">
        <v>822</v>
      </c>
      <c r="B8" s="49" t="s">
        <v>93</v>
      </c>
      <c r="C8" s="39">
        <v>0.11872290782183054</v>
      </c>
      <c r="D8" s="50">
        <v>0.11832259800903919</v>
      </c>
    </row>
    <row r="9" spans="1:4" x14ac:dyDescent="0.25">
      <c r="A9" s="48" t="s">
        <v>823</v>
      </c>
      <c r="B9" s="49" t="s">
        <v>49</v>
      </c>
      <c r="C9" s="39">
        <v>0.15698366844914163</v>
      </c>
      <c r="D9" s="50">
        <v>0.15653160216224166</v>
      </c>
    </row>
    <row r="10" spans="1:4" x14ac:dyDescent="0.25">
      <c r="A10" s="48" t="s">
        <v>824</v>
      </c>
      <c r="B10" s="49" t="s">
        <v>1231</v>
      </c>
      <c r="C10" s="39">
        <v>6.6693665940585872E-2</v>
      </c>
      <c r="D10" s="50">
        <v>6.7628343039703803E-2</v>
      </c>
    </row>
    <row r="11" spans="1:4" x14ac:dyDescent="0.25">
      <c r="A11" s="48" t="s">
        <v>825</v>
      </c>
      <c r="B11" s="49" t="s">
        <v>1233</v>
      </c>
      <c r="C11" s="39">
        <v>7.4395925726736492E-2</v>
      </c>
      <c r="D11" s="50">
        <v>7.4253087526912412E-2</v>
      </c>
    </row>
    <row r="12" spans="1:4" x14ac:dyDescent="0.25">
      <c r="A12" s="48" t="s">
        <v>826</v>
      </c>
      <c r="B12" s="49" t="s">
        <v>1239</v>
      </c>
      <c r="C12" s="39">
        <v>7.8323635388109547E-2</v>
      </c>
      <c r="D12" s="50">
        <v>7.811490890843592E-2</v>
      </c>
    </row>
    <row r="13" spans="1:4" x14ac:dyDescent="0.25">
      <c r="A13" s="48" t="s">
        <v>827</v>
      </c>
      <c r="B13" s="49" t="s">
        <v>101</v>
      </c>
      <c r="C13" s="39">
        <v>0.11340597910409481</v>
      </c>
      <c r="D13" s="50">
        <v>0.1142130829489135</v>
      </c>
    </row>
    <row r="14" spans="1:4" x14ac:dyDescent="0.25">
      <c r="A14" s="48" t="s">
        <v>828</v>
      </c>
      <c r="B14" s="49" t="s">
        <v>1241</v>
      </c>
      <c r="C14" s="39">
        <v>6.6458866552988174E-2</v>
      </c>
      <c r="D14" s="50">
        <v>6.6225342296524936E-2</v>
      </c>
    </row>
    <row r="15" spans="1:4" x14ac:dyDescent="0.25">
      <c r="A15" s="48" t="s">
        <v>829</v>
      </c>
      <c r="B15" s="49" t="s">
        <v>203</v>
      </c>
      <c r="C15" s="39">
        <v>0.1238042038795725</v>
      </c>
      <c r="D15" s="50">
        <v>0.12347319713398655</v>
      </c>
    </row>
    <row r="16" spans="1:4" x14ac:dyDescent="0.25">
      <c r="A16" s="48" t="s">
        <v>830</v>
      </c>
      <c r="B16" s="49" t="s">
        <v>1244</v>
      </c>
      <c r="C16" s="39">
        <v>7.0558765913766322E-2</v>
      </c>
      <c r="D16" s="50">
        <v>7.0394685806655644E-2</v>
      </c>
    </row>
    <row r="17" spans="1:4" x14ac:dyDescent="0.25">
      <c r="A17" s="48" t="s">
        <v>831</v>
      </c>
      <c r="B17" s="49" t="s">
        <v>248</v>
      </c>
      <c r="C17" s="39">
        <v>7.5343041982449441E-2</v>
      </c>
      <c r="D17" s="50">
        <v>7.5257867216523083E-2</v>
      </c>
    </row>
    <row r="18" spans="1:4" x14ac:dyDescent="0.25">
      <c r="A18" s="48" t="s">
        <v>832</v>
      </c>
      <c r="B18" s="49" t="s">
        <v>280</v>
      </c>
      <c r="C18" s="39">
        <v>5.8018852367191363E-2</v>
      </c>
      <c r="D18" s="50">
        <v>5.7997739707126676E-2</v>
      </c>
    </row>
    <row r="19" spans="1:4" x14ac:dyDescent="0.25">
      <c r="A19" s="48" t="s">
        <v>833</v>
      </c>
      <c r="B19" s="49" t="s">
        <v>705</v>
      </c>
      <c r="C19" s="39">
        <v>9.5766702052900235E-2</v>
      </c>
      <c r="D19" s="50">
        <v>9.5493203953377445E-2</v>
      </c>
    </row>
    <row r="20" spans="1:4" x14ac:dyDescent="0.25">
      <c r="A20" s="48" t="s">
        <v>834</v>
      </c>
      <c r="B20" s="49" t="s">
        <v>278</v>
      </c>
      <c r="C20" s="39">
        <v>6.720148933373199E-2</v>
      </c>
      <c r="D20" s="50">
        <v>6.7202090996320477E-2</v>
      </c>
    </row>
    <row r="21" spans="1:4" x14ac:dyDescent="0.25">
      <c r="A21" s="48" t="s">
        <v>835</v>
      </c>
      <c r="B21" s="49" t="s">
        <v>291</v>
      </c>
      <c r="C21" s="39">
        <v>0.24727971883387195</v>
      </c>
      <c r="D21" s="50">
        <v>0.2470423843602001</v>
      </c>
    </row>
    <row r="22" spans="1:4" x14ac:dyDescent="0.25">
      <c r="A22" s="48" t="s">
        <v>836</v>
      </c>
      <c r="B22" s="49" t="s">
        <v>293</v>
      </c>
      <c r="C22" s="39">
        <v>0.24750456570291646</v>
      </c>
      <c r="D22" s="50">
        <v>0.24706789601938128</v>
      </c>
    </row>
    <row r="23" spans="1:4" x14ac:dyDescent="0.25">
      <c r="A23" s="48" t="s">
        <v>837</v>
      </c>
      <c r="B23" s="49" t="s">
        <v>258</v>
      </c>
      <c r="C23" s="39">
        <v>0.20858531705927724</v>
      </c>
      <c r="D23" s="50">
        <v>0.20816006836582224</v>
      </c>
    </row>
    <row r="24" spans="1:4" x14ac:dyDescent="0.25">
      <c r="A24" s="48" t="s">
        <v>838</v>
      </c>
      <c r="B24" s="49" t="s">
        <v>1260</v>
      </c>
      <c r="C24" s="39">
        <v>9.3382632796740903E-2</v>
      </c>
      <c r="D24" s="50">
        <v>9.3211762003467202E-2</v>
      </c>
    </row>
    <row r="25" spans="1:4" x14ac:dyDescent="0.25">
      <c r="A25" s="48" t="s">
        <v>839</v>
      </c>
      <c r="B25" s="49" t="s">
        <v>313</v>
      </c>
      <c r="C25" s="39">
        <v>5.4395875309175931E-2</v>
      </c>
      <c r="D25" s="50">
        <v>5.4300715261269131E-2</v>
      </c>
    </row>
    <row r="26" spans="1:4" x14ac:dyDescent="0.25">
      <c r="A26" s="48" t="s">
        <v>840</v>
      </c>
      <c r="B26" s="49" t="s">
        <v>307</v>
      </c>
      <c r="C26" s="39">
        <v>0.12535472495656219</v>
      </c>
      <c r="D26" s="50">
        <v>0.12588911969717886</v>
      </c>
    </row>
    <row r="27" spans="1:4" x14ac:dyDescent="0.25">
      <c r="A27" s="48" t="s">
        <v>841</v>
      </c>
      <c r="B27" s="49" t="s">
        <v>1248</v>
      </c>
      <c r="C27" s="39">
        <v>9.4078542776255478E-2</v>
      </c>
      <c r="D27" s="50">
        <v>9.3804923787024874E-2</v>
      </c>
    </row>
    <row r="28" spans="1:4" x14ac:dyDescent="0.25">
      <c r="A28" s="48" t="s">
        <v>842</v>
      </c>
      <c r="B28" s="49" t="s">
        <v>1256</v>
      </c>
      <c r="C28" s="39">
        <v>7.9981376005635624E-2</v>
      </c>
      <c r="D28" s="50">
        <v>7.9726382953361236E-2</v>
      </c>
    </row>
    <row r="29" spans="1:4" x14ac:dyDescent="0.25">
      <c r="A29" s="48" t="s">
        <v>843</v>
      </c>
      <c r="B29" s="49" t="s">
        <v>1249</v>
      </c>
      <c r="C29" s="39">
        <v>0.1688184690978147</v>
      </c>
      <c r="D29" s="50">
        <v>0.16855765326088906</v>
      </c>
    </row>
    <row r="30" spans="1:4" x14ac:dyDescent="0.25">
      <c r="A30" s="48" t="s">
        <v>844</v>
      </c>
      <c r="B30" s="49" t="s">
        <v>349</v>
      </c>
      <c r="C30" s="39">
        <v>5.1416092647974365E-2</v>
      </c>
      <c r="D30" s="50">
        <v>5.1291605626247849E-2</v>
      </c>
    </row>
    <row r="31" spans="1:4" x14ac:dyDescent="0.25">
      <c r="A31" s="48" t="s">
        <v>845</v>
      </c>
      <c r="B31" s="49" t="s">
        <v>295</v>
      </c>
      <c r="C31" s="39">
        <v>0.24571065538433631</v>
      </c>
      <c r="D31" s="50">
        <v>0.24535703679543164</v>
      </c>
    </row>
    <row r="32" spans="1:4" x14ac:dyDescent="0.25">
      <c r="A32" s="48" t="s">
        <v>846</v>
      </c>
      <c r="B32" s="49" t="s">
        <v>1254</v>
      </c>
      <c r="C32" s="39">
        <v>8.2257065164590887E-2</v>
      </c>
      <c r="D32" s="50">
        <v>8.1989461845808798E-2</v>
      </c>
    </row>
    <row r="33" spans="1:4" x14ac:dyDescent="0.25">
      <c r="A33" s="48" t="s">
        <v>847</v>
      </c>
      <c r="B33" s="49" t="s">
        <v>711</v>
      </c>
      <c r="C33" s="39">
        <v>5.2972934836991795E-2</v>
      </c>
      <c r="D33" s="50">
        <v>5.2857140997584151E-2</v>
      </c>
    </row>
    <row r="34" spans="1:4" x14ac:dyDescent="0.25">
      <c r="A34" s="48" t="s">
        <v>848</v>
      </c>
      <c r="B34" s="49" t="s">
        <v>1255</v>
      </c>
      <c r="C34" s="39">
        <v>7.3724997279419155E-2</v>
      </c>
      <c r="D34" s="50">
        <v>7.3506090808953498E-2</v>
      </c>
    </row>
    <row r="35" spans="1:4" x14ac:dyDescent="0.25">
      <c r="A35" s="48" t="s">
        <v>849</v>
      </c>
      <c r="B35" s="49" t="s">
        <v>1272</v>
      </c>
      <c r="C35" s="39">
        <v>8.6070210691554488E-2</v>
      </c>
      <c r="D35" s="50">
        <v>8.6266098278728942E-2</v>
      </c>
    </row>
    <row r="36" spans="1:4" x14ac:dyDescent="0.25">
      <c r="A36" s="48" t="s">
        <v>850</v>
      </c>
      <c r="B36" s="49" t="s">
        <v>715</v>
      </c>
      <c r="C36" s="39">
        <v>4.9200341439645183E-2</v>
      </c>
      <c r="D36" s="50">
        <v>4.9107113641614325E-2</v>
      </c>
    </row>
    <row r="37" spans="1:4" x14ac:dyDescent="0.25">
      <c r="A37" s="48" t="s">
        <v>851</v>
      </c>
      <c r="B37" s="49" t="s">
        <v>397</v>
      </c>
      <c r="C37" s="39">
        <v>7.7060934378944707E-2</v>
      </c>
      <c r="D37" s="50">
        <v>7.7087867720215558E-2</v>
      </c>
    </row>
    <row r="38" spans="1:4" x14ac:dyDescent="0.25">
      <c r="A38" s="48" t="s">
        <v>852</v>
      </c>
      <c r="B38" s="49" t="s">
        <v>1278</v>
      </c>
      <c r="C38" s="39">
        <v>8.1847840309797304E-2</v>
      </c>
      <c r="D38" s="50">
        <v>8.1666904538077581E-2</v>
      </c>
    </row>
    <row r="39" spans="1:4" x14ac:dyDescent="0.25">
      <c r="A39" s="48" t="s">
        <v>853</v>
      </c>
      <c r="B39" s="49" t="s">
        <v>405</v>
      </c>
      <c r="C39" s="39">
        <v>6.9025436930677364E-2</v>
      </c>
      <c r="D39" s="50">
        <v>6.9297362135531115E-2</v>
      </c>
    </row>
    <row r="40" spans="1:4" x14ac:dyDescent="0.25">
      <c r="A40" s="48" t="s">
        <v>854</v>
      </c>
      <c r="B40" s="49" t="s">
        <v>1262</v>
      </c>
      <c r="C40" s="39">
        <v>0.19718399192559904</v>
      </c>
      <c r="D40" s="50">
        <v>0.19658236426226666</v>
      </c>
    </row>
    <row r="41" spans="1:4" x14ac:dyDescent="0.25">
      <c r="A41" s="48" t="s">
        <v>855</v>
      </c>
      <c r="B41" s="49" t="s">
        <v>276</v>
      </c>
      <c r="C41" s="39">
        <v>5.1098105613191391E-2</v>
      </c>
      <c r="D41" s="50">
        <v>5.1029706681097013E-2</v>
      </c>
    </row>
    <row r="42" spans="1:4" x14ac:dyDescent="0.25">
      <c r="A42" s="48" t="s">
        <v>856</v>
      </c>
      <c r="B42" s="49" t="s">
        <v>1263</v>
      </c>
      <c r="C42" s="39">
        <v>9.0945983629382443E-2</v>
      </c>
      <c r="D42" s="50">
        <v>9.0898397565542577E-2</v>
      </c>
    </row>
    <row r="43" spans="1:4" x14ac:dyDescent="0.25">
      <c r="A43" s="48" t="s">
        <v>857</v>
      </c>
      <c r="B43" s="49" t="s">
        <v>439</v>
      </c>
      <c r="C43" s="39">
        <v>0.10655173823457786</v>
      </c>
      <c r="D43" s="50">
        <v>0.1061984994277801</v>
      </c>
    </row>
    <row r="44" spans="1:4" x14ac:dyDescent="0.25">
      <c r="A44" s="48" t="s">
        <v>858</v>
      </c>
      <c r="B44" s="49" t="s">
        <v>1257</v>
      </c>
      <c r="C44" s="39">
        <v>9.5073533948381389E-2</v>
      </c>
      <c r="D44" s="50">
        <v>9.4779856122448519E-2</v>
      </c>
    </row>
    <row r="45" spans="1:4" x14ac:dyDescent="0.25">
      <c r="A45" s="48" t="s">
        <v>859</v>
      </c>
      <c r="B45" s="49" t="s">
        <v>1265</v>
      </c>
      <c r="C45" s="39">
        <v>6.568876446614029E-2</v>
      </c>
      <c r="D45" s="50">
        <v>6.6123340340027648E-2</v>
      </c>
    </row>
    <row r="46" spans="1:4" x14ac:dyDescent="0.25">
      <c r="A46" s="48" t="s">
        <v>860</v>
      </c>
      <c r="B46" s="49" t="s">
        <v>451</v>
      </c>
      <c r="C46" s="39">
        <v>0.14846693743910855</v>
      </c>
      <c r="D46" s="50">
        <v>0.14810539655447547</v>
      </c>
    </row>
    <row r="47" spans="1:4" x14ac:dyDescent="0.25">
      <c r="A47" s="48" t="s">
        <v>861</v>
      </c>
      <c r="B47" s="49" t="s">
        <v>1266</v>
      </c>
      <c r="C47" s="39">
        <v>7.8216373822652313E-2</v>
      </c>
      <c r="D47" s="50">
        <v>7.8077551839209725E-2</v>
      </c>
    </row>
    <row r="48" spans="1:4" x14ac:dyDescent="0.25">
      <c r="A48" s="48" t="s">
        <v>862</v>
      </c>
      <c r="B48" s="49" t="s">
        <v>315</v>
      </c>
      <c r="C48" s="39">
        <v>0.11236285500178357</v>
      </c>
      <c r="D48" s="50">
        <v>0.11195955897510095</v>
      </c>
    </row>
    <row r="49" spans="1:4" x14ac:dyDescent="0.25">
      <c r="A49" s="48" t="s">
        <v>863</v>
      </c>
      <c r="B49" s="49" t="s">
        <v>214</v>
      </c>
      <c r="C49" s="39">
        <v>0.16350807998038036</v>
      </c>
      <c r="D49" s="50">
        <v>0.16347865591253122</v>
      </c>
    </row>
    <row r="50" spans="1:4" x14ac:dyDescent="0.25">
      <c r="A50" s="48" t="s">
        <v>864</v>
      </c>
      <c r="B50" s="49" t="s">
        <v>1235</v>
      </c>
      <c r="C50" s="39">
        <v>6.5731827208236421E-2</v>
      </c>
      <c r="D50" s="50">
        <v>6.558259769910102E-2</v>
      </c>
    </row>
    <row r="51" spans="1:4" x14ac:dyDescent="0.25">
      <c r="A51" s="48" t="s">
        <v>865</v>
      </c>
      <c r="B51" s="49" t="s">
        <v>465</v>
      </c>
      <c r="C51" s="39">
        <v>0.11942420752845137</v>
      </c>
      <c r="D51" s="50">
        <v>0.11911599470743453</v>
      </c>
    </row>
    <row r="52" spans="1:4" x14ac:dyDescent="0.25">
      <c r="A52" s="48" t="s">
        <v>866</v>
      </c>
      <c r="B52" s="49" t="s">
        <v>1238</v>
      </c>
      <c r="C52" s="39">
        <v>0.15212211447063884</v>
      </c>
      <c r="D52" s="50">
        <v>0.15153864580018497</v>
      </c>
    </row>
    <row r="53" spans="1:4" x14ac:dyDescent="0.25">
      <c r="A53" s="48" t="s">
        <v>867</v>
      </c>
      <c r="B53" s="49" t="s">
        <v>570</v>
      </c>
      <c r="C53" s="39">
        <v>8.9553818153673956E-2</v>
      </c>
      <c r="D53" s="50">
        <v>8.974085141761029E-2</v>
      </c>
    </row>
    <row r="54" spans="1:4" x14ac:dyDescent="0.25">
      <c r="A54" s="48" t="s">
        <v>868</v>
      </c>
      <c r="B54" s="49" t="s">
        <v>483</v>
      </c>
      <c r="C54" s="39">
        <v>0.10633795603974648</v>
      </c>
      <c r="D54" s="50">
        <v>0.10595340737405075</v>
      </c>
    </row>
    <row r="55" spans="1:4" x14ac:dyDescent="0.25">
      <c r="A55" s="48" t="s">
        <v>869</v>
      </c>
      <c r="B55" s="49" t="s">
        <v>625</v>
      </c>
      <c r="C55" s="39">
        <v>0.1087872001260512</v>
      </c>
      <c r="D55" s="50">
        <v>0.1087862203318067</v>
      </c>
    </row>
    <row r="56" spans="1:4" x14ac:dyDescent="0.25">
      <c r="A56" s="48" t="s">
        <v>870</v>
      </c>
      <c r="B56" s="49" t="s">
        <v>689</v>
      </c>
      <c r="C56" s="39">
        <v>0.1675549734728643</v>
      </c>
      <c r="D56" s="50">
        <v>0.16726967934774051</v>
      </c>
    </row>
    <row r="57" spans="1:4" x14ac:dyDescent="0.25">
      <c r="A57" s="48" t="s">
        <v>871</v>
      </c>
      <c r="B57" s="49" t="s">
        <v>511</v>
      </c>
      <c r="C57" s="39">
        <v>7.5709729285169031E-2</v>
      </c>
      <c r="D57" s="50">
        <v>7.5597210286848862E-2</v>
      </c>
    </row>
    <row r="58" spans="1:4" x14ac:dyDescent="0.25">
      <c r="A58" s="48" t="s">
        <v>872</v>
      </c>
      <c r="B58" s="49" t="s">
        <v>1269</v>
      </c>
      <c r="C58" s="39">
        <v>7.9777820599577998E-2</v>
      </c>
      <c r="D58" s="50">
        <v>7.9526583519436117E-2</v>
      </c>
    </row>
    <row r="59" spans="1:4" x14ac:dyDescent="0.25">
      <c r="A59" s="48" t="s">
        <v>873</v>
      </c>
      <c r="B59" s="49" t="s">
        <v>1259</v>
      </c>
      <c r="C59" s="39">
        <v>6.5298407168027511E-2</v>
      </c>
      <c r="D59" s="50">
        <v>6.5129557357022694E-2</v>
      </c>
    </row>
    <row r="60" spans="1:4" x14ac:dyDescent="0.25">
      <c r="A60" s="48" t="s">
        <v>874</v>
      </c>
      <c r="B60" s="49" t="s">
        <v>85</v>
      </c>
      <c r="C60" s="39">
        <v>0.10429062896042726</v>
      </c>
      <c r="D60" s="50">
        <v>0.10411791337142524</v>
      </c>
    </row>
    <row r="61" spans="1:4" x14ac:dyDescent="0.25">
      <c r="A61" s="48" t="s">
        <v>875</v>
      </c>
      <c r="B61" s="49" t="s">
        <v>527</v>
      </c>
      <c r="C61" s="39">
        <v>7.184141658202095E-2</v>
      </c>
      <c r="D61" s="50">
        <v>7.1763431461729005E-2</v>
      </c>
    </row>
    <row r="62" spans="1:4" x14ac:dyDescent="0.25">
      <c r="A62" s="48" t="s">
        <v>876</v>
      </c>
      <c r="B62" s="49" t="s">
        <v>150</v>
      </c>
      <c r="C62" s="39">
        <v>0.21075858872873388</v>
      </c>
      <c r="D62" s="50">
        <v>0.21032776406243087</v>
      </c>
    </row>
    <row r="63" spans="1:4" x14ac:dyDescent="0.25">
      <c r="A63" s="48" t="s">
        <v>877</v>
      </c>
      <c r="B63" s="49" t="s">
        <v>635</v>
      </c>
      <c r="C63" s="39">
        <v>5.742387061240322E-2</v>
      </c>
      <c r="D63" s="50">
        <v>5.7616246649077905E-2</v>
      </c>
    </row>
    <row r="64" spans="1:4" x14ac:dyDescent="0.25">
      <c r="A64" s="48" t="s">
        <v>878</v>
      </c>
      <c r="B64" s="49" t="s">
        <v>130</v>
      </c>
      <c r="C64" s="39">
        <v>7.3399646876597918E-2</v>
      </c>
      <c r="D64" s="50">
        <v>7.3213307361242985E-2</v>
      </c>
    </row>
    <row r="65" spans="1:4" x14ac:dyDescent="0.25">
      <c r="A65" s="48" t="s">
        <v>879</v>
      </c>
      <c r="B65" s="49" t="s">
        <v>1288</v>
      </c>
      <c r="C65" s="39">
        <v>0.12548927367531565</v>
      </c>
      <c r="D65" s="50">
        <v>0.12510452997221261</v>
      </c>
    </row>
    <row r="66" spans="1:4" x14ac:dyDescent="0.25">
      <c r="A66" s="48" t="s">
        <v>880</v>
      </c>
      <c r="B66" s="49" t="s">
        <v>535</v>
      </c>
      <c r="C66" s="39">
        <v>5.8567900003114584E-2</v>
      </c>
      <c r="D66" s="50">
        <v>5.84525122713054E-2</v>
      </c>
    </row>
    <row r="67" spans="1:4" x14ac:dyDescent="0.25">
      <c r="A67" s="48" t="s">
        <v>881</v>
      </c>
      <c r="B67" s="49" t="s">
        <v>1275</v>
      </c>
      <c r="C67" s="39">
        <v>6.6387546140351167E-2</v>
      </c>
      <c r="D67" s="50">
        <v>6.6415458079828904E-2</v>
      </c>
    </row>
    <row r="68" spans="1:4" x14ac:dyDescent="0.25">
      <c r="A68" s="48" t="s">
        <v>882</v>
      </c>
      <c r="B68" s="49" t="s">
        <v>548</v>
      </c>
      <c r="C68" s="39">
        <v>7.1466911843008019E-2</v>
      </c>
      <c r="D68" s="50">
        <v>7.1238102212253934E-2</v>
      </c>
    </row>
    <row r="69" spans="1:4" x14ac:dyDescent="0.25">
      <c r="A69" s="48" t="s">
        <v>883</v>
      </c>
      <c r="B69" s="49" t="s">
        <v>558</v>
      </c>
      <c r="C69" s="39">
        <v>0.17861148390063772</v>
      </c>
      <c r="D69" s="50">
        <v>0.17820467765580639</v>
      </c>
    </row>
    <row r="70" spans="1:4" x14ac:dyDescent="0.25">
      <c r="A70" s="48" t="s">
        <v>884</v>
      </c>
      <c r="B70" s="49" t="s">
        <v>1280</v>
      </c>
      <c r="C70" s="39">
        <v>0.10865371989241865</v>
      </c>
      <c r="D70" s="50">
        <v>0.10836428553980974</v>
      </c>
    </row>
    <row r="71" spans="1:4" x14ac:dyDescent="0.25">
      <c r="A71" s="48" t="s">
        <v>885</v>
      </c>
      <c r="B71" s="49" t="s">
        <v>97</v>
      </c>
      <c r="C71" s="39">
        <v>8.4033522385518339E-2</v>
      </c>
      <c r="D71" s="50">
        <v>8.4098007972135777E-2</v>
      </c>
    </row>
    <row r="72" spans="1:4" x14ac:dyDescent="0.25">
      <c r="A72" s="48" t="s">
        <v>886</v>
      </c>
      <c r="B72" s="49" t="s">
        <v>596</v>
      </c>
      <c r="C72" s="39">
        <v>6.018898614419807E-2</v>
      </c>
      <c r="D72" s="50">
        <v>6.086776601960911E-2</v>
      </c>
    </row>
    <row r="73" spans="1:4" x14ac:dyDescent="0.25">
      <c r="A73" s="48" t="s">
        <v>887</v>
      </c>
      <c r="B73" s="49" t="s">
        <v>1286</v>
      </c>
      <c r="C73" s="39">
        <v>6.7681779788656665E-2</v>
      </c>
      <c r="D73" s="50">
        <v>6.7572237634788257E-2</v>
      </c>
    </row>
    <row r="74" spans="1:4" x14ac:dyDescent="0.25">
      <c r="A74" s="48" t="s">
        <v>888</v>
      </c>
      <c r="B74" s="49" t="s">
        <v>289</v>
      </c>
      <c r="C74" s="39">
        <v>0.24617294892016853</v>
      </c>
      <c r="D74" s="50">
        <v>0.24590563908758667</v>
      </c>
    </row>
    <row r="75" spans="1:4" x14ac:dyDescent="0.25">
      <c r="A75" s="48" t="s">
        <v>889</v>
      </c>
      <c r="B75" s="49" t="s">
        <v>611</v>
      </c>
      <c r="C75" s="39">
        <v>0.18619688719781691</v>
      </c>
      <c r="D75" s="50">
        <v>0.1857057317681623</v>
      </c>
    </row>
    <row r="76" spans="1:4" x14ac:dyDescent="0.25">
      <c r="A76" s="48" t="s">
        <v>890</v>
      </c>
      <c r="B76" s="49" t="s">
        <v>55</v>
      </c>
      <c r="C76" s="39">
        <v>6.0754843528544204E-2</v>
      </c>
      <c r="D76" s="50">
        <v>6.0636259616655044E-2</v>
      </c>
    </row>
    <row r="77" spans="1:4" x14ac:dyDescent="0.25">
      <c r="A77" s="48" t="s">
        <v>891</v>
      </c>
      <c r="B77" s="49" t="s">
        <v>148</v>
      </c>
      <c r="C77" s="39">
        <v>0.20744431292256471</v>
      </c>
      <c r="D77" s="50">
        <v>0.20696194575573007</v>
      </c>
    </row>
    <row r="78" spans="1:4" x14ac:dyDescent="0.25">
      <c r="A78" s="48" t="s">
        <v>892</v>
      </c>
      <c r="B78" s="49" t="s">
        <v>152</v>
      </c>
      <c r="C78" s="39">
        <v>0.20837835784685019</v>
      </c>
      <c r="D78" s="50">
        <v>0.20795350594050876</v>
      </c>
    </row>
    <row r="79" spans="1:4" x14ac:dyDescent="0.25">
      <c r="A79" s="48" t="s">
        <v>893</v>
      </c>
      <c r="B79" s="49" t="s">
        <v>226</v>
      </c>
      <c r="C79" s="39">
        <v>5.8972580959274587E-2</v>
      </c>
      <c r="D79" s="50">
        <v>5.8822658822835314E-2</v>
      </c>
    </row>
    <row r="80" spans="1:4" x14ac:dyDescent="0.25">
      <c r="A80" s="48" t="s">
        <v>894</v>
      </c>
      <c r="B80" s="49" t="s">
        <v>228</v>
      </c>
      <c r="C80" s="39">
        <v>0.14893672489151583</v>
      </c>
      <c r="D80" s="50">
        <v>0.14863811759454418</v>
      </c>
    </row>
    <row r="81" spans="1:4" x14ac:dyDescent="0.25">
      <c r="A81" s="48" t="s">
        <v>895</v>
      </c>
      <c r="B81" s="49" t="s">
        <v>220</v>
      </c>
      <c r="C81" s="39">
        <v>9.6209667973604446E-2</v>
      </c>
      <c r="D81" s="50">
        <v>9.5985640238711534E-2</v>
      </c>
    </row>
    <row r="82" spans="1:4" x14ac:dyDescent="0.25">
      <c r="A82" s="48" t="s">
        <v>896</v>
      </c>
      <c r="B82" s="49" t="s">
        <v>659</v>
      </c>
      <c r="C82" s="39">
        <v>0.14122471216493168</v>
      </c>
      <c r="D82" s="50">
        <v>0.14071086808847702</v>
      </c>
    </row>
    <row r="83" spans="1:4" x14ac:dyDescent="0.25">
      <c r="A83" s="48" t="s">
        <v>897</v>
      </c>
      <c r="B83" s="49" t="s">
        <v>485</v>
      </c>
      <c r="C83" s="39">
        <v>0.14503442790737583</v>
      </c>
      <c r="D83" s="50">
        <v>0.14499613491322036</v>
      </c>
    </row>
    <row r="84" spans="1:4" x14ac:dyDescent="0.25">
      <c r="A84" s="48" t="s">
        <v>898</v>
      </c>
      <c r="B84" s="49" t="s">
        <v>51</v>
      </c>
      <c r="C84" s="39">
        <v>0.1518979056557436</v>
      </c>
      <c r="D84" s="50">
        <v>0.15157032562768186</v>
      </c>
    </row>
    <row r="85" spans="1:4" x14ac:dyDescent="0.25">
      <c r="A85" s="48" t="s">
        <v>899</v>
      </c>
      <c r="B85" s="49" t="s">
        <v>673</v>
      </c>
      <c r="C85" s="39">
        <v>9.3149758126083337E-2</v>
      </c>
      <c r="D85" s="50">
        <v>9.2874678110134126E-2</v>
      </c>
    </row>
    <row r="86" spans="1:4" x14ac:dyDescent="0.25">
      <c r="A86" s="48" t="s">
        <v>900</v>
      </c>
      <c r="B86" s="49" t="s">
        <v>681</v>
      </c>
      <c r="C86" s="39">
        <v>0.26272238345811483</v>
      </c>
      <c r="D86" s="50">
        <v>0.26270585064675733</v>
      </c>
    </row>
    <row r="87" spans="1:4" x14ac:dyDescent="0.25">
      <c r="A87" s="48" t="s">
        <v>901</v>
      </c>
      <c r="B87" s="49" t="s">
        <v>347</v>
      </c>
      <c r="C87" s="39">
        <v>7.7559080377709061E-2</v>
      </c>
      <c r="D87" s="50">
        <v>7.7375470412037808E-2</v>
      </c>
    </row>
    <row r="88" spans="1:4" x14ac:dyDescent="0.25">
      <c r="A88" s="48" t="s">
        <v>902</v>
      </c>
      <c r="B88" s="49" t="s">
        <v>1293</v>
      </c>
      <c r="C88" s="39">
        <v>6.5963437212335496E-2</v>
      </c>
      <c r="D88" s="50">
        <v>6.6165803291213909E-2</v>
      </c>
    </row>
    <row r="89" spans="1:4" x14ac:dyDescent="0.25">
      <c r="A89" s="48" t="s">
        <v>903</v>
      </c>
      <c r="B89" s="49" t="s">
        <v>675</v>
      </c>
      <c r="C89" s="39">
        <v>0.13855606967929573</v>
      </c>
      <c r="D89" s="50">
        <v>0.13825737885400619</v>
      </c>
    </row>
    <row r="90" spans="1:4" x14ac:dyDescent="0.25">
      <c r="A90" s="48" t="s">
        <v>904</v>
      </c>
      <c r="B90" s="49" t="s">
        <v>701</v>
      </c>
      <c r="C90" s="39">
        <v>1.9795044087740774E-2</v>
      </c>
      <c r="D90" s="50">
        <v>1.9793789760250646E-2</v>
      </c>
    </row>
    <row r="91" spans="1:4" x14ac:dyDescent="0.25">
      <c r="A91" s="48" t="s">
        <v>905</v>
      </c>
      <c r="B91" s="49" t="s">
        <v>717</v>
      </c>
      <c r="C91" s="39">
        <v>5.1644195115108024E-2</v>
      </c>
      <c r="D91" s="50">
        <v>5.1580574211238149E-2</v>
      </c>
    </row>
    <row r="92" spans="1:4" x14ac:dyDescent="0.25">
      <c r="A92" s="48" t="s">
        <v>906</v>
      </c>
      <c r="B92" s="49" t="s">
        <v>709</v>
      </c>
      <c r="C92" s="39">
        <v>0.1480233191921983</v>
      </c>
      <c r="D92" s="50">
        <v>0.14760419247506229</v>
      </c>
    </row>
    <row r="93" spans="1:4" x14ac:dyDescent="0.25">
      <c r="A93" s="48" t="s">
        <v>907</v>
      </c>
      <c r="B93" s="49" t="s">
        <v>707</v>
      </c>
      <c r="C93" s="39">
        <v>5.447725493919741E-2</v>
      </c>
      <c r="D93" s="50">
        <v>5.4370875270935544E-2</v>
      </c>
    </row>
    <row r="94" spans="1:4" x14ac:dyDescent="0.25">
      <c r="A94" s="48" t="s">
        <v>908</v>
      </c>
      <c r="B94" s="49" t="s">
        <v>1253</v>
      </c>
      <c r="C94" s="39">
        <v>5.2457811432054142E-2</v>
      </c>
      <c r="D94" s="50">
        <v>5.2375859453647991E-2</v>
      </c>
    </row>
    <row r="95" spans="1:4" x14ac:dyDescent="0.25">
      <c r="A95" s="48" t="s">
        <v>909</v>
      </c>
      <c r="B95" s="49" t="s">
        <v>1295</v>
      </c>
      <c r="C95" s="39">
        <v>5.9426248989715623E-2</v>
      </c>
      <c r="D95" s="50">
        <v>5.9314539908269702E-2</v>
      </c>
    </row>
    <row r="96" spans="1:4" x14ac:dyDescent="0.25">
      <c r="A96" s="48" t="s">
        <v>910</v>
      </c>
      <c r="B96" s="49" t="s">
        <v>1294</v>
      </c>
      <c r="C96" s="39">
        <v>5.5250935446644896E-2</v>
      </c>
      <c r="D96" s="50">
        <v>5.5279172758123517E-2</v>
      </c>
    </row>
    <row r="97" spans="1:4" x14ac:dyDescent="0.25">
      <c r="A97" s="48"/>
      <c r="B97" s="49"/>
      <c r="C97" s="39"/>
      <c r="D97" s="50"/>
    </row>
    <row r="98" spans="1:4" x14ac:dyDescent="0.25">
      <c r="A98" s="48"/>
      <c r="B98" s="49"/>
      <c r="C98" s="39"/>
      <c r="D98" s="50"/>
    </row>
    <row r="99" spans="1:4" x14ac:dyDescent="0.25">
      <c r="A99" s="48"/>
      <c r="B99" s="49"/>
      <c r="C99" s="39"/>
      <c r="D99" s="50"/>
    </row>
    <row r="100" spans="1:4" x14ac:dyDescent="0.25">
      <c r="A100" s="48"/>
      <c r="B100" s="49"/>
      <c r="C100" s="39"/>
      <c r="D100" s="50"/>
    </row>
    <row r="101" spans="1:4" x14ac:dyDescent="0.25">
      <c r="A101" s="48"/>
      <c r="B101" s="49"/>
      <c r="C101" s="39"/>
      <c r="D101" s="50"/>
    </row>
    <row r="102" spans="1:4" x14ac:dyDescent="0.25">
      <c r="A102" s="48"/>
      <c r="B102" s="49"/>
      <c r="C102" s="39"/>
      <c r="D102" s="50"/>
    </row>
    <row r="103" spans="1:4" x14ac:dyDescent="0.25">
      <c r="A103" s="48"/>
      <c r="B103" s="49"/>
      <c r="C103" s="39"/>
      <c r="D103" s="50"/>
    </row>
    <row r="104" spans="1:4" x14ac:dyDescent="0.25">
      <c r="A104" s="48"/>
      <c r="B104" s="49"/>
      <c r="C104" s="39"/>
      <c r="D104" s="50"/>
    </row>
    <row r="105" spans="1:4" x14ac:dyDescent="0.25">
      <c r="A105" s="48"/>
      <c r="B105" s="49"/>
      <c r="C105" s="39"/>
      <c r="D105" s="50"/>
    </row>
    <row r="106" spans="1:4" x14ac:dyDescent="0.25">
      <c r="A106" s="48"/>
      <c r="B106" s="49"/>
      <c r="C106" s="39"/>
      <c r="D106" s="50"/>
    </row>
    <row r="107" spans="1:4" x14ac:dyDescent="0.25">
      <c r="A107" s="48"/>
      <c r="B107" s="49"/>
      <c r="C107" s="39"/>
      <c r="D107" s="50"/>
    </row>
    <row r="108" spans="1:4" x14ac:dyDescent="0.25">
      <c r="A108" s="48"/>
      <c r="B108" s="49"/>
      <c r="C108" s="39"/>
      <c r="D108" s="50"/>
    </row>
    <row r="109" spans="1:4" x14ac:dyDescent="0.25">
      <c r="A109" s="48"/>
      <c r="B109" s="49"/>
      <c r="C109" s="39"/>
      <c r="D109" s="50"/>
    </row>
    <row r="110" spans="1:4" x14ac:dyDescent="0.25">
      <c r="A110" s="48"/>
      <c r="B110" s="49"/>
      <c r="C110" s="39"/>
      <c r="D110" s="50"/>
    </row>
    <row r="111" spans="1:4" x14ac:dyDescent="0.25">
      <c r="A111" s="48"/>
      <c r="B111" s="49"/>
      <c r="C111" s="39"/>
      <c r="D111" s="50"/>
    </row>
    <row r="112" spans="1:4" x14ac:dyDescent="0.25">
      <c r="A112" s="48"/>
      <c r="B112" s="49"/>
      <c r="C112" s="39"/>
      <c r="D112" s="50"/>
    </row>
    <row r="113" spans="1:4" x14ac:dyDescent="0.25">
      <c r="A113" s="48"/>
      <c r="B113" s="49"/>
      <c r="C113" s="39"/>
      <c r="D113" s="50"/>
    </row>
    <row r="114" spans="1:4" x14ac:dyDescent="0.25">
      <c r="A114" s="48"/>
      <c r="B114" s="49"/>
      <c r="C114" s="39"/>
      <c r="D114" s="50"/>
    </row>
    <row r="115" spans="1:4" x14ac:dyDescent="0.25">
      <c r="A115" s="48"/>
      <c r="B115" s="49"/>
      <c r="C115" s="39"/>
      <c r="D115" s="50"/>
    </row>
    <row r="116" spans="1:4" x14ac:dyDescent="0.25">
      <c r="A116" s="48"/>
      <c r="B116" s="49"/>
      <c r="C116" s="39"/>
      <c r="D116" s="50"/>
    </row>
    <row r="117" spans="1:4" x14ac:dyDescent="0.25">
      <c r="A117" s="48"/>
      <c r="B117" s="49"/>
      <c r="C117" s="39"/>
      <c r="D117" s="50"/>
    </row>
    <row r="118" spans="1:4" x14ac:dyDescent="0.25">
      <c r="A118" s="48"/>
      <c r="B118" s="49"/>
      <c r="C118" s="39"/>
      <c r="D118" s="50"/>
    </row>
    <row r="119" spans="1:4" x14ac:dyDescent="0.25">
      <c r="A119" s="48"/>
      <c r="B119" s="49"/>
      <c r="C119" s="39"/>
      <c r="D119" s="50"/>
    </row>
    <row r="120" spans="1:4" x14ac:dyDescent="0.25">
      <c r="A120" s="48"/>
      <c r="B120" s="49"/>
      <c r="C120" s="39"/>
      <c r="D120" s="50"/>
    </row>
    <row r="121" spans="1:4" x14ac:dyDescent="0.25">
      <c r="A121" s="48"/>
      <c r="B121" s="49"/>
      <c r="C121" s="39"/>
      <c r="D121" s="50"/>
    </row>
    <row r="122" spans="1:4" x14ac:dyDescent="0.25">
      <c r="A122" s="48"/>
      <c r="B122" s="49"/>
      <c r="C122" s="39"/>
      <c r="D122" s="50"/>
    </row>
    <row r="123" spans="1:4" x14ac:dyDescent="0.25">
      <c r="A123" s="48"/>
      <c r="B123" s="49"/>
      <c r="C123" s="39"/>
      <c r="D123" s="50"/>
    </row>
    <row r="124" spans="1:4" x14ac:dyDescent="0.25">
      <c r="A124" s="48"/>
      <c r="B124" s="49"/>
      <c r="C124" s="39"/>
      <c r="D124" s="50"/>
    </row>
    <row r="125" spans="1:4" x14ac:dyDescent="0.25">
      <c r="A125" s="48"/>
      <c r="B125" s="49"/>
      <c r="C125" s="39"/>
      <c r="D125" s="50"/>
    </row>
    <row r="126" spans="1:4" x14ac:dyDescent="0.25">
      <c r="A126" s="48"/>
      <c r="B126" s="49"/>
      <c r="C126" s="39"/>
      <c r="D126" s="50"/>
    </row>
    <row r="127" spans="1:4" x14ac:dyDescent="0.25">
      <c r="A127" s="48"/>
      <c r="B127" s="49"/>
      <c r="C127" s="39"/>
      <c r="D127" s="50"/>
    </row>
    <row r="128" spans="1:4" x14ac:dyDescent="0.25">
      <c r="A128" s="48"/>
      <c r="B128" s="49"/>
      <c r="C128" s="39"/>
      <c r="D128" s="50"/>
    </row>
    <row r="129" spans="1:4" x14ac:dyDescent="0.25">
      <c r="A129" s="48"/>
      <c r="B129" s="49"/>
      <c r="C129" s="39"/>
      <c r="D129" s="50"/>
    </row>
    <row r="130" spans="1:4" x14ac:dyDescent="0.25">
      <c r="A130" s="48"/>
      <c r="B130" s="49"/>
      <c r="C130" s="39"/>
      <c r="D130" s="50"/>
    </row>
    <row r="131" spans="1:4" x14ac:dyDescent="0.25">
      <c r="A131" s="48"/>
      <c r="B131" s="49"/>
      <c r="C131" s="39"/>
      <c r="D131" s="50"/>
    </row>
    <row r="132" spans="1:4" x14ac:dyDescent="0.25">
      <c r="A132" s="48"/>
      <c r="B132" s="49"/>
      <c r="C132" s="39"/>
      <c r="D132" s="50"/>
    </row>
    <row r="133" spans="1:4" x14ac:dyDescent="0.25">
      <c r="A133" s="48"/>
      <c r="B133" s="49"/>
      <c r="C133" s="39"/>
      <c r="D133" s="50"/>
    </row>
    <row r="134" spans="1:4" x14ac:dyDescent="0.25">
      <c r="A134" s="48"/>
      <c r="B134" s="49"/>
      <c r="C134" s="39"/>
      <c r="D134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3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J6" sqref="J6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3" width="37.140625" style="1" customWidth="1"/>
    <col min="4" max="4" width="38.710937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"GROUPEMENT DES COA EN VIGUEUR LE "&amp;'OPTIONS - INTERVALLES DE MARGE'!A1</f>
        <v>GROUPEMENT DES COA EN VIGUEUR LE 2 JUILLET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35</v>
      </c>
      <c r="C3" s="128" t="s">
        <v>5</v>
      </c>
      <c r="D3" s="128" t="s">
        <v>10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911</v>
      </c>
      <c r="D5" s="6">
        <v>202607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.75" customHeight="1" x14ac:dyDescent="0.2">
      <c r="A6" s="3"/>
      <c r="B6" s="138"/>
      <c r="C6" s="6" t="s">
        <v>912</v>
      </c>
      <c r="D6" s="94">
        <v>202608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ht="15" customHeight="1" x14ac:dyDescent="0.2">
      <c r="A7" s="3"/>
      <c r="B7" s="138"/>
      <c r="C7" s="9" t="s">
        <v>913</v>
      </c>
      <c r="D7" s="9">
        <v>202609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.75" customHeight="1" thickBot="1" x14ac:dyDescent="0.25">
      <c r="A8" s="3"/>
      <c r="B8" s="139"/>
      <c r="C8" s="7" t="s">
        <v>914</v>
      </c>
      <c r="D8" s="7">
        <v>202610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10"/>
      <c r="B9" s="11"/>
      <c r="C9" s="3"/>
      <c r="D9" s="3"/>
      <c r="E9" s="3"/>
      <c r="F9" s="1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2" customFormat="1" ht="50.1" customHeight="1" thickBot="1" x14ac:dyDescent="0.25">
      <c r="A10" s="130" t="str">
        <f>"IMPUTATIONS POUR POSITION MIXTE INTRA-MARCHANDISE - 'BUTTERFLY' MENSUEL EN VIGUEUR LE "&amp;'OPTIONS - INTERVALLES DE MARGE'!A1</f>
        <v>IMPUTATIONS POUR POSITION MIXTE INTRA-MARCHANDISE - 'BUTTERFLY' MENSUEL EN VIGUEUR LE 2 JUILLET 2026</v>
      </c>
      <c r="B10" s="131"/>
      <c r="C10" s="131"/>
      <c r="D10" s="131"/>
      <c r="E10" s="13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</row>
    <row r="11" spans="1:153" s="2" customFormat="1" ht="15" customHeight="1" x14ac:dyDescent="0.2">
      <c r="A11" s="3"/>
      <c r="B11" s="134" t="s">
        <v>7</v>
      </c>
      <c r="C11" s="128" t="s">
        <v>8</v>
      </c>
      <c r="D11" s="128" t="s">
        <v>9</v>
      </c>
      <c r="E11" s="3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3" s="2" customFormat="1" ht="15" customHeight="1" thickBot="1" x14ac:dyDescent="0.25">
      <c r="A12" s="3"/>
      <c r="B12" s="135"/>
      <c r="C12" s="136"/>
      <c r="D12" s="136"/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</row>
    <row r="13" spans="1:153" s="2" customFormat="1" ht="14.25" customHeight="1" x14ac:dyDescent="0.2">
      <c r="A13" s="3"/>
      <c r="B13" s="85" t="s">
        <v>915</v>
      </c>
      <c r="C13" s="13">
        <v>640</v>
      </c>
      <c r="D13" s="13">
        <v>640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</row>
    <row r="14" spans="1:153" s="2" customFormat="1" ht="15" customHeight="1" thickBot="1" x14ac:dyDescent="0.25">
      <c r="A14" s="3"/>
      <c r="B14" s="86" t="s">
        <v>916</v>
      </c>
      <c r="C14" s="14">
        <v>387</v>
      </c>
      <c r="D14" s="14">
        <v>387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</row>
    <row r="15" spans="1:153" s="18" customFormat="1" x14ac:dyDescent="0.2">
      <c r="A15" s="15"/>
      <c r="B15" s="16"/>
      <c r="C15" s="17"/>
      <c r="D15" s="17"/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</row>
    <row r="16" spans="1:153" s="18" customFormat="1" ht="50.1" customHeight="1" thickBot="1" x14ac:dyDescent="0.25">
      <c r="A16" s="130" t="str">
        <f>"IMPUTATIONS POUR POSITION MIXTE INTRA-MARCHANDISE - INTERMENSUELLE EN VIGUEUR LE "&amp;'OPTIONS - INTERVALLES DE MARGE'!A1</f>
        <v>IMPUTATIONS POUR POSITION MIXTE INTRA-MARCHANDISE - INTERMENSUELLE EN VIGUEUR LE 2 JUILLET 2026</v>
      </c>
      <c r="B16" s="131"/>
      <c r="C16" s="131"/>
      <c r="D16" s="131"/>
      <c r="E16" s="131"/>
      <c r="F16" s="1"/>
      <c r="G16" s="4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</row>
    <row r="17" spans="2:154" s="18" customFormat="1" ht="14.25" customHeight="1" x14ac:dyDescent="0.2">
      <c r="B17" s="132" t="s">
        <v>0</v>
      </c>
      <c r="C17" s="128">
        <v>1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2:154" s="18" customFormat="1" ht="15" customHeight="1" thickBot="1" x14ac:dyDescent="0.25">
      <c r="B18" s="133"/>
      <c r="C18" s="129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</row>
    <row r="19" spans="2:154" s="18" customFormat="1" ht="15.75" thickBot="1" x14ac:dyDescent="0.25">
      <c r="B19" s="32">
        <v>1</v>
      </c>
      <c r="C19" s="97">
        <v>460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</row>
    <row r="20" spans="2:154" x14ac:dyDescent="0.2"/>
    <row r="21" spans="2:154" ht="15" customHeight="1" x14ac:dyDescent="0.2"/>
    <row r="22" spans="2:154" ht="15" customHeight="1" x14ac:dyDescent="0.2"/>
    <row r="23" spans="2:154" ht="15" customHeight="1" x14ac:dyDescent="0.2"/>
    <row r="24" spans="2:154" ht="15" customHeight="1" x14ac:dyDescent="0.2"/>
    <row r="25" spans="2:154" ht="15" customHeight="1" x14ac:dyDescent="0.2"/>
    <row r="26" spans="2:154" ht="15" customHeight="1" x14ac:dyDescent="0.2"/>
    <row r="27" spans="2:154" ht="15" customHeight="1" x14ac:dyDescent="0.2"/>
    <row r="28" spans="2:154" ht="15" customHeight="1" x14ac:dyDescent="0.2"/>
    <row r="29" spans="2:154" ht="15" customHeight="1" x14ac:dyDescent="0.2"/>
    <row r="30" spans="2:154" ht="15" customHeight="1" x14ac:dyDescent="0.2"/>
    <row r="31" spans="2:154" ht="15" customHeight="1" x14ac:dyDescent="0.2"/>
    <row r="32" spans="2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A10:E10"/>
    <mergeCell ref="B11:B12"/>
    <mergeCell ref="C11:C12"/>
    <mergeCell ref="D11:D12"/>
    <mergeCell ref="C17:C18"/>
    <mergeCell ref="A16:E16"/>
    <mergeCell ref="B17:B18"/>
  </mergeCells>
  <conditionalFormatting sqref="C19">
    <cfRule type="cellIs" dxfId="4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B63" sqref="B63:B64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3" width="37.140625" style="1" customWidth="1"/>
    <col min="4" max="4" width="38.710937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"GROUPEMENT DES CRA EN VIGUEUR LE "&amp;'OPTIONS - INTERVALLES DE MARGE'!A1</f>
        <v>GROUPEMENT DES CRA EN VIGUEUR LE 2 JUILLET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35</v>
      </c>
      <c r="C3" s="128" t="s">
        <v>5</v>
      </c>
      <c r="D3" s="128" t="s">
        <v>10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917</v>
      </c>
      <c r="D5" s="6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" thickBot="1" x14ac:dyDescent="0.25">
      <c r="A6" s="3"/>
      <c r="B6" s="139"/>
      <c r="C6" s="7" t="s">
        <v>918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x14ac:dyDescent="0.2">
      <c r="A7" s="3"/>
      <c r="B7" s="149">
        <v>2</v>
      </c>
      <c r="C7" s="8" t="s">
        <v>919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" thickBot="1" x14ac:dyDescent="0.25">
      <c r="A8" s="3"/>
      <c r="B8" s="139"/>
      <c r="C8" s="7" t="s">
        <v>920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3"/>
      <c r="B9" s="149">
        <v>3</v>
      </c>
      <c r="C9" s="8" t="s">
        <v>921</v>
      </c>
      <c r="D9" s="8">
        <v>202709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5" customFormat="1" x14ac:dyDescent="0.2">
      <c r="A10" s="3"/>
      <c r="B10" s="138"/>
      <c r="C10" s="6" t="s">
        <v>922</v>
      </c>
      <c r="D10" s="6">
        <v>202712</v>
      </c>
      <c r="E10" s="3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3" s="5" customFormat="1" x14ac:dyDescent="0.2">
      <c r="A11" s="3"/>
      <c r="B11" s="138"/>
      <c r="C11" s="6" t="s">
        <v>923</v>
      </c>
      <c r="D11" s="6">
        <v>202803</v>
      </c>
      <c r="E11" s="3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</row>
    <row r="12" spans="1:153" s="5" customFormat="1" ht="15" thickBot="1" x14ac:dyDescent="0.25">
      <c r="A12" s="3"/>
      <c r="B12" s="139"/>
      <c r="C12" s="7" t="s">
        <v>924</v>
      </c>
      <c r="D12" s="7">
        <v>202806</v>
      </c>
      <c r="E12" s="3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</row>
    <row r="13" spans="1:153" s="5" customFormat="1" x14ac:dyDescent="0.2">
      <c r="A13" s="3"/>
      <c r="B13" s="149">
        <v>4</v>
      </c>
      <c r="C13" s="9" t="s">
        <v>925</v>
      </c>
      <c r="D13" s="9">
        <v>202809</v>
      </c>
      <c r="E13" s="3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</row>
    <row r="14" spans="1:153" s="5" customFormat="1" x14ac:dyDescent="0.2">
      <c r="A14" s="3"/>
      <c r="B14" s="138"/>
      <c r="C14" s="6" t="s">
        <v>926</v>
      </c>
      <c r="D14" s="6">
        <v>202812</v>
      </c>
      <c r="E14" s="3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</row>
    <row r="15" spans="1:153" s="5" customFormat="1" x14ac:dyDescent="0.2">
      <c r="A15" s="3"/>
      <c r="B15" s="138"/>
      <c r="C15" s="6" t="s">
        <v>927</v>
      </c>
      <c r="D15" s="6">
        <v>202903</v>
      </c>
      <c r="E15" s="3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</row>
    <row r="16" spans="1:153" s="5" customFormat="1" ht="15" thickBot="1" x14ac:dyDescent="0.25">
      <c r="A16" s="3"/>
      <c r="B16" s="139"/>
      <c r="C16" s="7" t="s">
        <v>928</v>
      </c>
      <c r="D16" s="7">
        <v>202906</v>
      </c>
      <c r="E16" s="3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</row>
    <row r="17" spans="1:153" s="5" customFormat="1" x14ac:dyDescent="0.2">
      <c r="A17" s="10"/>
      <c r="B17" s="11"/>
      <c r="C17" s="3"/>
      <c r="D17" s="3"/>
      <c r="E17" s="3"/>
      <c r="F17" s="1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</row>
    <row r="18" spans="1:153" s="2" customFormat="1" ht="50.1" customHeight="1" thickBot="1" x14ac:dyDescent="0.25">
      <c r="A18" s="130" t="str">
        <f>"IMPUTATIONS POUR POSITION MIXTE INTRA-MARCHANDISE - 'BUTTERFLY' TRIMESTRIEL EN VIGUEUR LE "&amp;'OPTIONS - INTERVALLES DE MARGE'!A1</f>
        <v>IMPUTATIONS POUR POSITION MIXTE INTRA-MARCHANDISE - 'BUTTERFLY' TRIMESTRIEL EN VIGUEUR LE 2 JUILLET 2026</v>
      </c>
      <c r="B18" s="131"/>
      <c r="C18" s="131"/>
      <c r="D18" s="131"/>
      <c r="E18" s="13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</row>
    <row r="19" spans="1:153" s="2" customFormat="1" ht="15" customHeight="1" x14ac:dyDescent="0.2">
      <c r="A19" s="3"/>
      <c r="B19" s="134" t="s">
        <v>7</v>
      </c>
      <c r="C19" s="128" t="s">
        <v>8</v>
      </c>
      <c r="D19" s="128" t="s">
        <v>9</v>
      </c>
      <c r="E19" s="3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</row>
    <row r="20" spans="1:153" s="2" customFormat="1" ht="15" customHeight="1" thickBot="1" x14ac:dyDescent="0.25">
      <c r="A20" s="3"/>
      <c r="B20" s="135"/>
      <c r="C20" s="136"/>
      <c r="D20" s="136"/>
      <c r="E20" s="3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</row>
    <row r="21" spans="1:153" s="2" customFormat="1" x14ac:dyDescent="0.2">
      <c r="A21" s="3"/>
      <c r="B21" s="84" t="s">
        <v>929</v>
      </c>
      <c r="C21" s="12">
        <v>0</v>
      </c>
      <c r="D21" s="12">
        <v>0</v>
      </c>
      <c r="E21" s="3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</row>
    <row r="22" spans="1:153" s="2" customFormat="1" ht="14.25" customHeight="1" x14ac:dyDescent="0.2">
      <c r="A22" s="3"/>
      <c r="B22" s="85" t="s">
        <v>930</v>
      </c>
      <c r="C22" s="13">
        <v>0</v>
      </c>
      <c r="D22" s="13">
        <v>0</v>
      </c>
      <c r="E22" s="3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</row>
    <row r="23" spans="1:153" s="2" customFormat="1" ht="14.25" customHeight="1" x14ac:dyDescent="0.2">
      <c r="A23" s="3"/>
      <c r="B23" s="85" t="s">
        <v>931</v>
      </c>
      <c r="C23" s="13">
        <v>189</v>
      </c>
      <c r="D23" s="13">
        <v>189</v>
      </c>
      <c r="E23" s="3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</row>
    <row r="24" spans="1:153" s="2" customFormat="1" ht="14.25" customHeight="1" x14ac:dyDescent="0.2">
      <c r="A24" s="3"/>
      <c r="B24" s="85" t="s">
        <v>932</v>
      </c>
      <c r="C24" s="13">
        <v>141</v>
      </c>
      <c r="D24" s="13">
        <v>140</v>
      </c>
      <c r="E24" s="3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</row>
    <row r="25" spans="1:153" s="2" customFormat="1" ht="14.25" customHeight="1" x14ac:dyDescent="0.2">
      <c r="A25" s="3"/>
      <c r="B25" s="85" t="s">
        <v>933</v>
      </c>
      <c r="C25" s="13">
        <v>257</v>
      </c>
      <c r="D25" s="13">
        <v>256</v>
      </c>
      <c r="E25" s="3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</row>
    <row r="26" spans="1:153" s="2" customFormat="1" ht="14.25" customHeight="1" x14ac:dyDescent="0.2">
      <c r="A26" s="3"/>
      <c r="B26" s="85" t="s">
        <v>934</v>
      </c>
      <c r="C26" s="13">
        <v>264</v>
      </c>
      <c r="D26" s="13">
        <v>263</v>
      </c>
      <c r="E26" s="3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</row>
    <row r="27" spans="1:153" s="2" customFormat="1" ht="14.25" customHeight="1" x14ac:dyDescent="0.2">
      <c r="A27" s="3"/>
      <c r="B27" s="85" t="s">
        <v>935</v>
      </c>
      <c r="C27" s="13">
        <v>166</v>
      </c>
      <c r="D27" s="13">
        <v>165</v>
      </c>
      <c r="E27" s="3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</row>
    <row r="28" spans="1:153" s="2" customFormat="1" ht="14.25" customHeight="1" x14ac:dyDescent="0.2">
      <c r="A28" s="3"/>
      <c r="B28" s="85" t="s">
        <v>936</v>
      </c>
      <c r="C28" s="13">
        <v>156</v>
      </c>
      <c r="D28" s="13">
        <v>154</v>
      </c>
      <c r="E28" s="3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</row>
    <row r="29" spans="1:153" s="2" customFormat="1" ht="14.25" customHeight="1" x14ac:dyDescent="0.2">
      <c r="A29" s="3"/>
      <c r="B29" s="85" t="s">
        <v>937</v>
      </c>
      <c r="C29" s="13">
        <v>235</v>
      </c>
      <c r="D29" s="13">
        <v>234</v>
      </c>
      <c r="E29" s="3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</row>
    <row r="30" spans="1:153" s="2" customFormat="1" ht="15" customHeight="1" thickBot="1" x14ac:dyDescent="0.25">
      <c r="A30" s="3"/>
      <c r="B30" s="86" t="s">
        <v>938</v>
      </c>
      <c r="C30" s="14">
        <v>225</v>
      </c>
      <c r="D30" s="14">
        <v>224</v>
      </c>
      <c r="E30" s="3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</row>
    <row r="31" spans="1:153" s="18" customFormat="1" x14ac:dyDescent="0.2">
      <c r="A31" s="15"/>
      <c r="B31" s="16"/>
      <c r="C31" s="17"/>
      <c r="D31" s="17"/>
      <c r="E31" s="3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</row>
    <row r="32" spans="1:153" s="2" customFormat="1" ht="50.1" customHeight="1" thickBot="1" x14ac:dyDescent="0.25">
      <c r="A32" s="130" t="str">
        <f>"IMPUTATIONS POUR POSITION MIXTE INTRA-MARCHANDISE - 'BUTTERFLY' SEMESTRIEL EN VIGUEUR LE "&amp;'OPTIONS - INTERVALLES DE MARGE'!A1</f>
        <v>IMPUTATIONS POUR POSITION MIXTE INTRA-MARCHANDISE - 'BUTTERFLY' SEMESTRIEL EN VIGUEUR LE 2 JUILLET 2026</v>
      </c>
      <c r="B32" s="131"/>
      <c r="C32" s="131"/>
      <c r="D32" s="131"/>
      <c r="E32" s="13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</row>
    <row r="33" spans="1:153" s="2" customFormat="1" ht="21" customHeight="1" x14ac:dyDescent="0.2">
      <c r="A33" s="3"/>
      <c r="B33" s="132" t="s">
        <v>7</v>
      </c>
      <c r="C33" s="144" t="s">
        <v>8</v>
      </c>
      <c r="D33" s="144" t="s">
        <v>9</v>
      </c>
      <c r="E33" s="3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</row>
    <row r="34" spans="1:153" s="2" customFormat="1" ht="15" customHeight="1" x14ac:dyDescent="0.2">
      <c r="A34" s="3"/>
      <c r="B34" s="133"/>
      <c r="C34" s="145"/>
      <c r="D34" s="145"/>
      <c r="E34" s="3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</row>
    <row r="35" spans="1:153" s="2" customFormat="1" x14ac:dyDescent="0.2">
      <c r="A35" s="3"/>
      <c r="B35" s="87" t="s">
        <v>939</v>
      </c>
      <c r="C35" s="19">
        <v>146</v>
      </c>
      <c r="D35" s="19">
        <v>146</v>
      </c>
      <c r="E35" s="3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</row>
    <row r="36" spans="1:153" s="2" customFormat="1" x14ac:dyDescent="0.2">
      <c r="A36" s="3"/>
      <c r="B36" s="87" t="s">
        <v>940</v>
      </c>
      <c r="C36" s="19">
        <v>125</v>
      </c>
      <c r="D36" s="19">
        <v>125</v>
      </c>
      <c r="E36" s="3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</row>
    <row r="37" spans="1:153" s="2" customFormat="1" x14ac:dyDescent="0.2">
      <c r="A37" s="3"/>
      <c r="B37" s="87" t="s">
        <v>941</v>
      </c>
      <c r="C37" s="19">
        <v>254</v>
      </c>
      <c r="D37" s="19">
        <v>254</v>
      </c>
      <c r="E37" s="3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</row>
    <row r="38" spans="1:153" s="2" customFormat="1" x14ac:dyDescent="0.2">
      <c r="A38" s="3"/>
      <c r="B38" s="87" t="s">
        <v>942</v>
      </c>
      <c r="C38" s="19">
        <v>176</v>
      </c>
      <c r="D38" s="19">
        <v>176</v>
      </c>
      <c r="E38" s="3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</row>
    <row r="39" spans="1:153" s="2" customFormat="1" x14ac:dyDescent="0.2">
      <c r="A39" s="3"/>
      <c r="B39" s="87" t="s">
        <v>943</v>
      </c>
      <c r="C39" s="19">
        <v>159</v>
      </c>
      <c r="D39" s="19">
        <v>158</v>
      </c>
      <c r="E39" s="3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</row>
    <row r="40" spans="1:153" s="2" customFormat="1" x14ac:dyDescent="0.2">
      <c r="A40" s="3"/>
      <c r="B40" s="87" t="s">
        <v>944</v>
      </c>
      <c r="C40" s="19">
        <v>127</v>
      </c>
      <c r="D40" s="19">
        <v>126</v>
      </c>
      <c r="E40" s="3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</row>
    <row r="41" spans="1:153" s="2" customFormat="1" x14ac:dyDescent="0.2">
      <c r="A41" s="3"/>
      <c r="B41" s="87" t="s">
        <v>945</v>
      </c>
      <c r="C41" s="19">
        <v>105</v>
      </c>
      <c r="D41" s="19">
        <v>104</v>
      </c>
      <c r="E41" s="3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</row>
    <row r="42" spans="1:153" s="2" customFormat="1" ht="15" thickBot="1" x14ac:dyDescent="0.25">
      <c r="A42" s="3"/>
      <c r="B42" s="88" t="s">
        <v>946</v>
      </c>
      <c r="C42" s="20">
        <v>99</v>
      </c>
      <c r="D42" s="20">
        <v>96</v>
      </c>
      <c r="E42" s="3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</row>
    <row r="43" spans="1:153" s="18" customFormat="1" x14ac:dyDescent="0.2">
      <c r="A43" s="15"/>
      <c r="B43" s="16"/>
      <c r="C43" s="17"/>
      <c r="D43" s="17"/>
      <c r="E43" s="3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</row>
    <row r="44" spans="1:153" s="2" customFormat="1" ht="50.1" customHeight="1" thickBot="1" x14ac:dyDescent="0.25">
      <c r="A44" s="130" t="str">
        <f>"IMPUTATIONS POUR POSITION MIXTE INTRA-MARCHANDISE - 'BUTTERFLY' NEUF-MOIS EN VIGUEUR LE "&amp;'OPTIONS - INTERVALLES DE MARGE'!A1</f>
        <v>IMPUTATIONS POUR POSITION MIXTE INTRA-MARCHANDISE - 'BUTTERFLY' NEUF-MOIS EN VIGUEUR LE 2 JUILLET 2026</v>
      </c>
      <c r="B44" s="131"/>
      <c r="C44" s="131"/>
      <c r="D44" s="131"/>
      <c r="E44" s="13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</row>
    <row r="45" spans="1:153" s="2" customFormat="1" ht="15" customHeight="1" x14ac:dyDescent="0.2">
      <c r="A45" s="3"/>
      <c r="B45" s="132" t="s">
        <v>7</v>
      </c>
      <c r="C45" s="144" t="s">
        <v>8</v>
      </c>
      <c r="D45" s="144" t="s">
        <v>9</v>
      </c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</row>
    <row r="46" spans="1:153" s="2" customFormat="1" ht="15" customHeight="1" x14ac:dyDescent="0.2">
      <c r="A46" s="3"/>
      <c r="B46" s="133"/>
      <c r="C46" s="145"/>
      <c r="D46" s="145"/>
      <c r="E46" s="3"/>
      <c r="F46" s="4"/>
      <c r="G46" s="4"/>
      <c r="H46" s="4"/>
      <c r="I46" s="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</row>
    <row r="47" spans="1:153" s="2" customFormat="1" x14ac:dyDescent="0.2">
      <c r="A47" s="3"/>
      <c r="B47" s="87" t="s">
        <v>947</v>
      </c>
      <c r="C47" s="19">
        <v>398</v>
      </c>
      <c r="D47" s="19">
        <v>396</v>
      </c>
      <c r="E47" s="3"/>
      <c r="F47" s="4"/>
      <c r="G47" s="21"/>
      <c r="H47" s="4"/>
      <c r="I47" s="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</row>
    <row r="48" spans="1:153" s="2" customFormat="1" x14ac:dyDescent="0.2">
      <c r="A48" s="3"/>
      <c r="B48" s="87" t="s">
        <v>948</v>
      </c>
      <c r="C48" s="19">
        <v>174</v>
      </c>
      <c r="D48" s="19">
        <v>173</v>
      </c>
      <c r="E48" s="3"/>
      <c r="F48" s="4"/>
      <c r="G48" s="21"/>
      <c r="H48" s="4"/>
      <c r="I48" s="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</row>
    <row r="49" spans="1:154" s="2" customFormat="1" x14ac:dyDescent="0.2">
      <c r="A49" s="3"/>
      <c r="B49" s="87" t="s">
        <v>949</v>
      </c>
      <c r="C49" s="19">
        <v>302</v>
      </c>
      <c r="D49" s="19">
        <v>301</v>
      </c>
      <c r="E49" s="3"/>
      <c r="F49" s="4"/>
      <c r="G49" s="21"/>
      <c r="H49" s="4"/>
      <c r="I49" s="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</row>
    <row r="50" spans="1:154" s="2" customFormat="1" x14ac:dyDescent="0.2">
      <c r="A50" s="3"/>
      <c r="B50" s="87" t="s">
        <v>950</v>
      </c>
      <c r="C50" s="19">
        <v>162</v>
      </c>
      <c r="D50" s="19">
        <v>162</v>
      </c>
      <c r="E50" s="3"/>
      <c r="F50" s="4"/>
      <c r="G50" s="21"/>
      <c r="H50" s="4"/>
      <c r="I50" s="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</row>
    <row r="51" spans="1:154" s="2" customFormat="1" x14ac:dyDescent="0.2">
      <c r="A51" s="3"/>
      <c r="B51" s="87" t="s">
        <v>951</v>
      </c>
      <c r="C51" s="19">
        <v>210</v>
      </c>
      <c r="D51" s="19">
        <v>210</v>
      </c>
      <c r="E51" s="3"/>
      <c r="F51" s="4"/>
      <c r="G51" s="21"/>
      <c r="H51" s="4"/>
      <c r="I51" s="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</row>
    <row r="52" spans="1:154" s="2" customFormat="1" ht="15" thickBot="1" x14ac:dyDescent="0.25">
      <c r="A52" s="3"/>
      <c r="B52" s="88" t="s">
        <v>952</v>
      </c>
      <c r="C52" s="20">
        <v>141</v>
      </c>
      <c r="D52" s="20">
        <v>141</v>
      </c>
      <c r="E52" s="3"/>
      <c r="F52" s="4"/>
      <c r="G52" s="21"/>
      <c r="H52" s="4"/>
      <c r="I52" s="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</row>
    <row r="53" spans="1:154" s="18" customFormat="1" x14ac:dyDescent="0.2">
      <c r="A53" s="15"/>
      <c r="B53" s="16"/>
      <c r="C53" s="17"/>
      <c r="D53" s="17"/>
      <c r="E53" s="3"/>
      <c r="F53" s="4"/>
      <c r="G53" s="4"/>
      <c r="H53" s="4"/>
      <c r="I53" s="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</row>
    <row r="54" spans="1:154" s="2" customFormat="1" ht="50.1" customHeight="1" thickBot="1" x14ac:dyDescent="0.25">
      <c r="A54" s="130" t="str">
        <f>"IMPUTATIONS POUR POSITION MIXTE INTRA-MARCHANDISE - 'BUTTERFLY' ANNUEL EN VIGUEUR LE "&amp;'OPTIONS - INTERVALLES DE MARGE'!A1</f>
        <v>IMPUTATIONS POUR POSITION MIXTE INTRA-MARCHANDISE - 'BUTTERFLY' ANNUEL EN VIGUEUR LE 2 JUILLET 2026</v>
      </c>
      <c r="B54" s="131"/>
      <c r="C54" s="131"/>
      <c r="D54" s="131"/>
      <c r="E54" s="131"/>
      <c r="F54" s="4"/>
      <c r="G54" s="4"/>
      <c r="H54" s="4"/>
      <c r="I54" s="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</row>
    <row r="55" spans="1:154" s="2" customFormat="1" ht="15" customHeight="1" x14ac:dyDescent="0.2">
      <c r="A55" s="3"/>
      <c r="B55" s="132" t="s">
        <v>7</v>
      </c>
      <c r="C55" s="144" t="s">
        <v>8</v>
      </c>
      <c r="D55" s="144" t="s">
        <v>9</v>
      </c>
      <c r="E55" s="3"/>
      <c r="F55" s="4"/>
      <c r="G55" s="4"/>
      <c r="H55" s="4"/>
      <c r="I55" s="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</row>
    <row r="56" spans="1:154" s="2" customFormat="1" ht="15" customHeight="1" x14ac:dyDescent="0.2">
      <c r="A56" s="3"/>
      <c r="B56" s="133"/>
      <c r="C56" s="145"/>
      <c r="D56" s="145"/>
      <c r="E56" s="3"/>
      <c r="F56" s="4"/>
      <c r="G56" s="4"/>
      <c r="H56" s="4"/>
      <c r="I56" s="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</row>
    <row r="57" spans="1:154" s="2" customFormat="1" x14ac:dyDescent="0.2">
      <c r="A57" s="3"/>
      <c r="B57" s="87" t="s">
        <v>953</v>
      </c>
      <c r="C57" s="19">
        <v>325</v>
      </c>
      <c r="D57" s="19">
        <v>323</v>
      </c>
      <c r="E57" s="3"/>
      <c r="F57" s="1"/>
      <c r="G57" s="2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</row>
    <row r="58" spans="1:154" s="2" customFormat="1" x14ac:dyDescent="0.2">
      <c r="A58" s="3"/>
      <c r="B58" s="87" t="s">
        <v>954</v>
      </c>
      <c r="C58" s="19">
        <v>198</v>
      </c>
      <c r="D58" s="19">
        <v>198</v>
      </c>
      <c r="E58" s="3"/>
      <c r="F58" s="1"/>
      <c r="G58" s="2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</row>
    <row r="59" spans="1:154" s="2" customFormat="1" x14ac:dyDescent="0.2">
      <c r="A59" s="3"/>
      <c r="B59" s="87" t="s">
        <v>955</v>
      </c>
      <c r="C59" s="19">
        <v>362</v>
      </c>
      <c r="D59" s="19">
        <v>361</v>
      </c>
      <c r="E59" s="3"/>
      <c r="F59" s="1"/>
      <c r="G59" s="2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</row>
    <row r="60" spans="1:154" s="2" customFormat="1" ht="15" thickBot="1" x14ac:dyDescent="0.25">
      <c r="A60" s="3"/>
      <c r="B60" s="88" t="s">
        <v>956</v>
      </c>
      <c r="C60" s="20">
        <v>195</v>
      </c>
      <c r="D60" s="20">
        <v>196</v>
      </c>
      <c r="E60" s="3"/>
      <c r="F60" s="1"/>
      <c r="G60" s="2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</row>
    <row r="61" spans="1:154" s="18" customFormat="1" x14ac:dyDescent="0.2">
      <c r="E61" s="3"/>
      <c r="F61" s="1"/>
      <c r="G61" s="4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</row>
    <row r="62" spans="1:154" s="18" customFormat="1" ht="50.1" customHeight="1" thickBot="1" x14ac:dyDescent="0.25">
      <c r="A62" s="130" t="str">
        <f>"IMPUTATIONS POUR POSITION MIXTE INTRA-MARCHANDISE - INTERMENSUELLE EN VIGUEUR LE "&amp;'OPTIONS - INTERVALLES DE MARGE'!A1</f>
        <v>IMPUTATIONS POUR POSITION MIXTE INTRA-MARCHANDISE - INTERMENSUELLE EN VIGUEUR LE 2 JUILLET 2026</v>
      </c>
      <c r="B62" s="131"/>
      <c r="C62" s="131"/>
      <c r="D62" s="131"/>
      <c r="E62" s="131"/>
      <c r="F62" s="1"/>
      <c r="G62" s="4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</row>
    <row r="63" spans="1:154" s="18" customFormat="1" ht="14.25" customHeight="1" x14ac:dyDescent="0.2">
      <c r="A63" s="132" t="s">
        <v>0</v>
      </c>
      <c r="B63" s="146">
        <v>1</v>
      </c>
      <c r="C63" s="146">
        <v>2</v>
      </c>
      <c r="D63" s="146">
        <v>3</v>
      </c>
      <c r="E63" s="144">
        <v>4</v>
      </c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</row>
    <row r="64" spans="1:154" s="18" customFormat="1" ht="15" customHeight="1" thickBot="1" x14ac:dyDescent="0.25">
      <c r="A64" s="133"/>
      <c r="B64" s="147"/>
      <c r="C64" s="147">
        <v>2</v>
      </c>
      <c r="D64" s="147">
        <v>3</v>
      </c>
      <c r="E64" s="148">
        <v>4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</row>
    <row r="65" spans="1:154" s="18" customFormat="1" ht="15" x14ac:dyDescent="0.2">
      <c r="A65" s="22">
        <v>1</v>
      </c>
      <c r="B65" s="23">
        <v>261</v>
      </c>
      <c r="C65" s="24">
        <v>271</v>
      </c>
      <c r="D65" s="25">
        <v>276</v>
      </c>
      <c r="E65" s="26">
        <v>280</v>
      </c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</row>
    <row r="66" spans="1:154" s="18" customFormat="1" ht="15" x14ac:dyDescent="0.2">
      <c r="A66" s="22">
        <v>2</v>
      </c>
      <c r="B66" s="27">
        <v>0</v>
      </c>
      <c r="C66" s="28">
        <v>239</v>
      </c>
      <c r="D66" s="29">
        <v>318</v>
      </c>
      <c r="E66" s="30">
        <v>455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</row>
    <row r="67" spans="1:154" s="18" customFormat="1" ht="15" x14ac:dyDescent="0.2">
      <c r="A67" s="22">
        <v>3</v>
      </c>
      <c r="B67" s="27">
        <v>0</v>
      </c>
      <c r="C67" s="31">
        <v>0</v>
      </c>
      <c r="D67" s="29">
        <v>241</v>
      </c>
      <c r="E67" s="30">
        <v>291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</row>
    <row r="68" spans="1:154" s="18" customFormat="1" ht="15.75" thickBot="1" x14ac:dyDescent="0.25">
      <c r="A68" s="32">
        <v>4</v>
      </c>
      <c r="B68" s="33">
        <v>0</v>
      </c>
      <c r="C68" s="34">
        <v>0</v>
      </c>
      <c r="D68" s="35">
        <v>0</v>
      </c>
      <c r="E68" s="36">
        <v>178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</row>
    <row r="69" spans="1:154" x14ac:dyDescent="0.2"/>
    <row r="70" spans="1:154" ht="15" customHeight="1" x14ac:dyDescent="0.2"/>
    <row r="71" spans="1:154" ht="15" customHeight="1" x14ac:dyDescent="0.2"/>
    <row r="72" spans="1:154" ht="15" customHeight="1" x14ac:dyDescent="0.2"/>
    <row r="73" spans="1:154" ht="15" customHeight="1" x14ac:dyDescent="0.2"/>
    <row r="74" spans="1:154" ht="15" customHeight="1" x14ac:dyDescent="0.2"/>
    <row r="75" spans="1:154" ht="15" customHeight="1" x14ac:dyDescent="0.2"/>
    <row r="76" spans="1:154" ht="15" customHeight="1" x14ac:dyDescent="0.2"/>
    <row r="77" spans="1:154" ht="15" customHeight="1" x14ac:dyDescent="0.2"/>
    <row r="78" spans="1:154" ht="15" customHeight="1" x14ac:dyDescent="0.2"/>
    <row r="79" spans="1:154" ht="15" customHeight="1" x14ac:dyDescent="0.2"/>
    <row r="80" spans="1:154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</sheetData>
  <mergeCells count="31">
    <mergeCell ref="B5:B6"/>
    <mergeCell ref="A1:E1"/>
    <mergeCell ref="A2:E2"/>
    <mergeCell ref="B3:B4"/>
    <mergeCell ref="C3:C4"/>
    <mergeCell ref="D3:D4"/>
    <mergeCell ref="B45:B46"/>
    <mergeCell ref="C45:C46"/>
    <mergeCell ref="D45:D46"/>
    <mergeCell ref="B7:B8"/>
    <mergeCell ref="B9:B12"/>
    <mergeCell ref="B13:B16"/>
    <mergeCell ref="A18:E18"/>
    <mergeCell ref="B19:B20"/>
    <mergeCell ref="C19:C20"/>
    <mergeCell ref="D19:D20"/>
    <mergeCell ref="A32:E32"/>
    <mergeCell ref="B33:B34"/>
    <mergeCell ref="C33:C34"/>
    <mergeCell ref="D33:D34"/>
    <mergeCell ref="A44:E44"/>
    <mergeCell ref="A63:A64"/>
    <mergeCell ref="B63:B64"/>
    <mergeCell ref="C63:C64"/>
    <mergeCell ref="D63:D64"/>
    <mergeCell ref="E63:E64"/>
    <mergeCell ref="A54:E54"/>
    <mergeCell ref="B55:B56"/>
    <mergeCell ref="C55:C56"/>
    <mergeCell ref="D55:D56"/>
    <mergeCell ref="A62:E62"/>
  </mergeCells>
  <conditionalFormatting sqref="B65:E68">
    <cfRule type="cellIs" dxfId="3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SDV EN VIGUEUR LE "&amp;'OPTIONS - INTERVALLES DE MARGE'!A1</f>
        <v>GROUPEMENT DES SDV EN VIGUEUR LE 2 JUILLET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ht="15" thickBot="1" x14ac:dyDescent="0.25">
      <c r="A5" s="3"/>
      <c r="B5" s="92">
        <v>1</v>
      </c>
      <c r="C5" s="6" t="s">
        <v>957</v>
      </c>
      <c r="D5" s="6">
        <v>202612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91">
        <v>2</v>
      </c>
      <c r="C6" s="93" t="s">
        <v>958</v>
      </c>
      <c r="D6" s="93">
        <v>202712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49">
        <v>3</v>
      </c>
      <c r="C7" s="8" t="s">
        <v>959</v>
      </c>
      <c r="D7" s="8">
        <v>202812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x14ac:dyDescent="0.2">
      <c r="A8" s="3"/>
      <c r="B8" s="138"/>
      <c r="C8" s="6" t="s">
        <v>960</v>
      </c>
      <c r="D8" s="6">
        <v>202912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ht="15" thickBot="1" x14ac:dyDescent="0.25">
      <c r="A9" s="3"/>
      <c r="B9" s="139"/>
      <c r="C9" s="7" t="s">
        <v>961</v>
      </c>
      <c r="D9" s="7">
        <v>203012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x14ac:dyDescent="0.2">
      <c r="A10" s="10"/>
      <c r="B10" s="11"/>
      <c r="C10" s="3"/>
      <c r="D10" s="3"/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ht="49.5" customHeight="1" thickBot="1" x14ac:dyDescent="0.25">
      <c r="A11" s="130" t="str">
        <f>"IMPUTATIONS POUR POSITION MIXTE INTRA-MARCHANDISE - INTERMENSUELLE EN VIGUEUR LE "&amp;'OPTIONS - INTERVALLES DE MARGE'!A1</f>
        <v>IMPUTATIONS POUR POSITION MIXTE INTRA-MARCHANDISE - INTERMENSUELLE EN VIGUEUR LE 2 JUILLET 2026</v>
      </c>
      <c r="B11" s="131"/>
      <c r="C11" s="131"/>
      <c r="D11" s="131"/>
      <c r="E11" s="131"/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x14ac:dyDescent="0.2">
      <c r="A12" s="132" t="s">
        <v>0</v>
      </c>
      <c r="B12" s="146">
        <v>1</v>
      </c>
      <c r="C12" s="146">
        <v>2</v>
      </c>
      <c r="D12" s="144">
        <v>3</v>
      </c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thickBot="1" x14ac:dyDescent="0.25">
      <c r="A13" s="133"/>
      <c r="B13" s="147"/>
      <c r="C13" s="147">
        <v>2</v>
      </c>
      <c r="D13" s="148">
        <v>3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15" x14ac:dyDescent="0.2">
      <c r="A14" s="22">
        <v>1</v>
      </c>
      <c r="B14" s="23">
        <v>0</v>
      </c>
      <c r="C14" s="24">
        <v>100</v>
      </c>
      <c r="D14" s="26">
        <v>143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5" x14ac:dyDescent="0.2">
      <c r="A15" s="22">
        <v>2</v>
      </c>
      <c r="B15" s="27">
        <v>0</v>
      </c>
      <c r="C15" s="28">
        <v>0</v>
      </c>
      <c r="D15" s="30">
        <v>233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.75" thickBot="1" x14ac:dyDescent="0.25">
      <c r="A16" s="32">
        <v>3</v>
      </c>
      <c r="B16" s="33">
        <v>0</v>
      </c>
      <c r="C16" s="34">
        <v>0</v>
      </c>
      <c r="D16" s="36">
        <v>148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10"/>
      <c r="B17" s="11"/>
      <c r="C17" s="3"/>
      <c r="D17" s="3"/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x14ac:dyDescent="0.2"/>
    <row r="19" spans="1:154" ht="15" customHeight="1" x14ac:dyDescent="0.2"/>
    <row r="20" spans="1:154" ht="15" customHeight="1" x14ac:dyDescent="0.2"/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1">
    <mergeCell ref="B7:B9"/>
    <mergeCell ref="A11:E11"/>
    <mergeCell ref="A12:A13"/>
    <mergeCell ref="B12:B13"/>
    <mergeCell ref="C12:C13"/>
    <mergeCell ref="D12:D13"/>
    <mergeCell ref="A1:E1"/>
    <mergeCell ref="A2:E2"/>
    <mergeCell ref="B3:B4"/>
    <mergeCell ref="C3:C4"/>
    <mergeCell ref="D3:D4"/>
  </mergeCells>
  <conditionalFormatting sqref="B14:D16">
    <cfRule type="cellIs" dxfId="2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SXF EN VIGUEUR LE "&amp;'OPTIONS - INTERVALLES DE MARGE'!A1</f>
        <v>GROUPEMENT DES SXF EN VIGUEUR LE 2 JUILLET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962</v>
      </c>
      <c r="D5" s="8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963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964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965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966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967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968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969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"IMPUTATIONS POUR POSITION MIXTE INTRA-MARCHANDISE - INTERMENSUELLE EN VIGUEUR LE "&amp;'OPTIONS - INTERVALLES DE MARGE'!A1</f>
        <v>IMPUTATIONS POUR POSITION MIXTE INTRA-MARCHANDISE - INTERMENSUELLE EN VIGUEUR LE 2 JUILLET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500</v>
      </c>
      <c r="C17" s="24">
        <v>2366</v>
      </c>
      <c r="D17" s="26">
        <v>6021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1124</v>
      </c>
      <c r="D18" s="30">
        <v>4781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2223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B9:B10"/>
    <mergeCell ref="B11:B12"/>
    <mergeCell ref="A14:E14"/>
    <mergeCell ref="A15:A16"/>
    <mergeCell ref="B15:B16"/>
    <mergeCell ref="C15:C16"/>
    <mergeCell ref="D15:D16"/>
  </mergeCells>
  <conditionalFormatting sqref="B17:D19">
    <cfRule type="cellIs" dxfId="1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A2" sqref="A2:E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AXF EN VIGUEUR LE "&amp;'OPTIONS - INTERVALLES DE MARGE'!A1</f>
        <v>GROUPEMENT DES AXF EN VIGUEUR LE 2 JUILLET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970</v>
      </c>
      <c r="D5" s="8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971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972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973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974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975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976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977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"IMPUTATIONS POUR POSITION MIXTE INTRA-MARCHANDISE - INTERMENSUELLE EN VIGUEUR LE "&amp;'OPTIONS - INTERVALLES DE MARGE'!A1</f>
        <v>IMPUTATIONS POUR POSITION MIXTE INTRA-MARCHANDISE - INTERMENSUELLE EN VIGUEUR LE 2 JUILLET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2136</v>
      </c>
      <c r="C17" s="24">
        <v>1944</v>
      </c>
      <c r="D17" s="26">
        <v>1625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2125</v>
      </c>
      <c r="D18" s="30">
        <v>1794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2128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9:B10"/>
    <mergeCell ref="B11:B12"/>
    <mergeCell ref="A14:E14"/>
    <mergeCell ref="A15:A16"/>
    <mergeCell ref="B15:B16"/>
    <mergeCell ref="C15:C16"/>
    <mergeCell ref="D15:D16"/>
    <mergeCell ref="B5:B8"/>
    <mergeCell ref="A1:E1"/>
    <mergeCell ref="A2:E2"/>
    <mergeCell ref="B3:B4"/>
    <mergeCell ref="C3:C4"/>
    <mergeCell ref="D3:D4"/>
  </mergeCells>
  <conditionalFormatting sqref="B17:D19">
    <cfRule type="cellIs" dxfId="0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8"/>
  <sheetViews>
    <sheetView view="pageBreakPreview" zoomScale="80" zoomScaleNormal="70" zoomScaleSheetLayoutView="80" workbookViewId="0">
      <selection sqref="A1:D1"/>
    </sheetView>
  </sheetViews>
  <sheetFormatPr defaultColWidth="11.42578125" defaultRowHeight="15" x14ac:dyDescent="0.25"/>
  <cols>
    <col min="1" max="1" width="23.7109375" customWidth="1"/>
    <col min="2" max="2" width="76.7109375" bestFit="1" customWidth="1"/>
    <col min="3" max="3" width="34.28515625" customWidth="1"/>
    <col min="4" max="4" width="42.28515625" customWidth="1"/>
  </cols>
  <sheetData>
    <row r="1" spans="1:4" ht="60" customHeight="1" x14ac:dyDescent="0.25">
      <c r="A1" s="178"/>
      <c r="B1" s="179"/>
      <c r="C1" s="179"/>
      <c r="D1" s="180"/>
    </row>
    <row r="2" spans="1:4" ht="50.1" customHeight="1" thickBot="1" x14ac:dyDescent="0.3">
      <c r="A2" s="152" t="str">
        <f>"IMPUTATIONS POUR POSITION MIXTE INTRA-MARCHANDISES INTERMENSUELLE EN VIGUEUR LE "&amp;'OPTIONS - INTERVALLES DE MARGE'!A1</f>
        <v>IMPUTATIONS POUR POSITION MIXTE INTRA-MARCHANDISES INTERMENSUELLE EN VIGUEUR LE 2 JUILLET 2026</v>
      </c>
      <c r="B2" s="153"/>
      <c r="C2" s="153"/>
      <c r="D2" s="154"/>
    </row>
    <row r="3" spans="1:4" x14ac:dyDescent="0.25">
      <c r="A3" s="155" t="s">
        <v>20</v>
      </c>
      <c r="B3" s="157" t="s">
        <v>21</v>
      </c>
      <c r="C3" s="157" t="s">
        <v>22</v>
      </c>
      <c r="D3" s="157" t="s">
        <v>23</v>
      </c>
    </row>
    <row r="4" spans="1:4" ht="24" customHeight="1" thickBot="1" x14ac:dyDescent="0.3">
      <c r="A4" s="156"/>
      <c r="B4" s="158"/>
      <c r="C4" s="158"/>
      <c r="D4" s="158"/>
    </row>
    <row r="5" spans="1:4" x14ac:dyDescent="0.25">
      <c r="A5" s="65" t="s">
        <v>766</v>
      </c>
      <c r="B5" s="66" t="s">
        <v>767</v>
      </c>
      <c r="C5" s="67">
        <v>125</v>
      </c>
      <c r="D5" s="68">
        <v>125</v>
      </c>
    </row>
    <row r="6" spans="1:4" x14ac:dyDescent="0.25">
      <c r="A6" s="65" t="s">
        <v>768</v>
      </c>
      <c r="B6" s="66" t="s">
        <v>1297</v>
      </c>
      <c r="C6" s="67">
        <v>450</v>
      </c>
      <c r="D6" s="68">
        <v>450</v>
      </c>
    </row>
    <row r="7" spans="1:4" x14ac:dyDescent="0.25">
      <c r="A7" s="65" t="s">
        <v>770</v>
      </c>
      <c r="B7" s="66" t="s">
        <v>1298</v>
      </c>
      <c r="C7" s="67">
        <v>450</v>
      </c>
      <c r="D7" s="68">
        <v>450</v>
      </c>
    </row>
    <row r="8" spans="1:4" x14ac:dyDescent="0.25">
      <c r="A8" s="65" t="s">
        <v>772</v>
      </c>
      <c r="B8" s="66" t="s">
        <v>1299</v>
      </c>
      <c r="C8" s="67">
        <v>225</v>
      </c>
      <c r="D8" s="68">
        <v>225</v>
      </c>
    </row>
    <row r="9" spans="1:4" x14ac:dyDescent="0.25">
      <c r="A9" s="65" t="s">
        <v>781</v>
      </c>
      <c r="B9" s="66" t="s">
        <v>1302</v>
      </c>
      <c r="C9" s="67">
        <v>450</v>
      </c>
      <c r="D9" s="68">
        <v>450</v>
      </c>
    </row>
    <row r="10" spans="1:4" x14ac:dyDescent="0.25">
      <c r="A10" s="63" t="s">
        <v>783</v>
      </c>
      <c r="B10" s="49" t="s">
        <v>1303</v>
      </c>
      <c r="C10" s="67">
        <v>200</v>
      </c>
      <c r="D10" s="68">
        <v>200</v>
      </c>
    </row>
    <row r="11" spans="1:4" x14ac:dyDescent="0.25">
      <c r="A11" s="65" t="s">
        <v>785</v>
      </c>
      <c r="B11" s="66" t="s">
        <v>1304</v>
      </c>
      <c r="C11" s="67">
        <v>200</v>
      </c>
      <c r="D11" s="68">
        <v>200</v>
      </c>
    </row>
    <row r="12" spans="1:4" x14ac:dyDescent="0.25">
      <c r="A12" s="65" t="s">
        <v>791</v>
      </c>
      <c r="B12" s="66" t="s">
        <v>1306</v>
      </c>
      <c r="C12" s="67">
        <v>125</v>
      </c>
      <c r="D12" s="68">
        <v>125</v>
      </c>
    </row>
    <row r="13" spans="1:4" x14ac:dyDescent="0.25">
      <c r="A13" s="65" t="s">
        <v>793</v>
      </c>
      <c r="B13" s="66" t="s">
        <v>1307</v>
      </c>
      <c r="C13" s="67">
        <v>100</v>
      </c>
      <c r="D13" s="68">
        <v>100</v>
      </c>
    </row>
    <row r="14" spans="1:4" x14ac:dyDescent="0.25">
      <c r="A14" s="65" t="s">
        <v>795</v>
      </c>
      <c r="B14" s="66" t="s">
        <v>1308</v>
      </c>
      <c r="C14" s="67">
        <v>100</v>
      </c>
      <c r="D14" s="68">
        <v>100</v>
      </c>
    </row>
    <row r="15" spans="1:4" x14ac:dyDescent="0.25">
      <c r="A15" s="65" t="s">
        <v>797</v>
      </c>
      <c r="B15" s="69" t="s">
        <v>1309</v>
      </c>
      <c r="C15" s="67">
        <v>100</v>
      </c>
      <c r="D15" s="68">
        <v>100</v>
      </c>
    </row>
    <row r="16" spans="1:4" x14ac:dyDescent="0.25">
      <c r="A16" s="65" t="s">
        <v>801</v>
      </c>
      <c r="B16" s="69" t="s">
        <v>1311</v>
      </c>
      <c r="C16" s="67">
        <v>100</v>
      </c>
      <c r="D16" s="68">
        <v>100</v>
      </c>
    </row>
    <row r="17" spans="1:4" x14ac:dyDescent="0.25">
      <c r="A17" s="65" t="s">
        <v>803</v>
      </c>
      <c r="B17" s="69" t="s">
        <v>1312</v>
      </c>
      <c r="C17" s="67">
        <v>100</v>
      </c>
      <c r="D17" s="68">
        <v>100</v>
      </c>
    </row>
    <row r="18" spans="1:4" x14ac:dyDescent="0.25">
      <c r="A18" s="65" t="s">
        <v>805</v>
      </c>
      <c r="B18" s="69" t="s">
        <v>1313</v>
      </c>
      <c r="C18" s="67">
        <v>100</v>
      </c>
      <c r="D18" s="68">
        <v>100</v>
      </c>
    </row>
    <row r="19" spans="1:4" x14ac:dyDescent="0.25">
      <c r="A19" s="65" t="s">
        <v>807</v>
      </c>
      <c r="B19" s="66" t="s">
        <v>1314</v>
      </c>
      <c r="C19" s="67">
        <v>125</v>
      </c>
      <c r="D19" s="68">
        <v>125</v>
      </c>
    </row>
    <row r="20" spans="1:4" x14ac:dyDescent="0.25">
      <c r="A20" s="65" t="s">
        <v>809</v>
      </c>
      <c r="B20" s="66" t="s">
        <v>1315</v>
      </c>
      <c r="C20" s="67">
        <v>100</v>
      </c>
      <c r="D20" s="70">
        <v>100</v>
      </c>
    </row>
    <row r="21" spans="1:4" x14ac:dyDescent="0.25">
      <c r="A21" s="65" t="s">
        <v>811</v>
      </c>
      <c r="B21" s="66" t="s">
        <v>1316</v>
      </c>
      <c r="C21" s="67">
        <v>100</v>
      </c>
      <c r="D21" s="70">
        <v>100</v>
      </c>
    </row>
    <row r="22" spans="1:4" x14ac:dyDescent="0.25">
      <c r="A22" s="65" t="s">
        <v>813</v>
      </c>
      <c r="B22" s="66" t="s">
        <v>1317</v>
      </c>
      <c r="C22" s="67">
        <v>100</v>
      </c>
      <c r="D22" s="70">
        <v>100</v>
      </c>
    </row>
    <row r="23" spans="1:4" x14ac:dyDescent="0.25">
      <c r="A23" s="65" t="s">
        <v>815</v>
      </c>
      <c r="B23" s="66" t="s">
        <v>1318</v>
      </c>
      <c r="C23" s="67">
        <v>100</v>
      </c>
      <c r="D23" s="70">
        <v>100</v>
      </c>
    </row>
    <row r="24" spans="1:4" x14ac:dyDescent="0.25">
      <c r="A24" s="65" t="s">
        <v>817</v>
      </c>
      <c r="B24" s="66" t="s">
        <v>1319</v>
      </c>
      <c r="C24" s="67">
        <v>100</v>
      </c>
      <c r="D24" s="70">
        <v>100</v>
      </c>
    </row>
    <row r="25" spans="1:4" ht="15" customHeight="1" x14ac:dyDescent="0.25">
      <c r="A25" s="65"/>
      <c r="B25" s="66"/>
      <c r="C25" s="67"/>
      <c r="D25" s="70"/>
    </row>
    <row r="26" spans="1:4" x14ac:dyDescent="0.25">
      <c r="A26" s="65"/>
      <c r="B26" s="66"/>
      <c r="C26" s="67"/>
      <c r="D26" s="70"/>
    </row>
    <row r="27" spans="1:4" x14ac:dyDescent="0.25">
      <c r="A27" s="65"/>
      <c r="B27" s="66"/>
      <c r="C27" s="67"/>
      <c r="D27" s="70"/>
    </row>
    <row r="28" spans="1:4" ht="23.25" customHeight="1" x14ac:dyDescent="0.25">
      <c r="A28" s="65"/>
      <c r="B28" s="66"/>
      <c r="C28" s="67"/>
      <c r="D28" s="70"/>
    </row>
    <row r="29" spans="1:4" x14ac:dyDescent="0.25">
      <c r="A29" s="71"/>
      <c r="B29" s="72"/>
      <c r="C29" s="73"/>
      <c r="D29" s="74"/>
    </row>
    <row r="30" spans="1:4" ht="60.75" customHeight="1" thickBot="1" x14ac:dyDescent="0.3">
      <c r="A30" s="152" t="str">
        <f>"IMPUTATIONS POUR POSITION MIXTE INTRA-MARCHANDISES INTERMENSUELLE SUR CONTRATS À TERME SUR ACTIONS EN VIGUEUR LE "&amp;'OPTIONS - INTERVALLES DE MARGE'!A1</f>
        <v>IMPUTATIONS POUR POSITION MIXTE INTRA-MARCHANDISES INTERMENSUELLE SUR CONTRATS À TERME SUR ACTIONS EN VIGUEUR LE 2 JUILLET 2026</v>
      </c>
      <c r="B30" s="153"/>
      <c r="C30" s="153"/>
      <c r="D30" s="154"/>
    </row>
    <row r="31" spans="1:4" ht="15" customHeight="1" x14ac:dyDescent="0.25">
      <c r="A31" s="155" t="s">
        <v>20</v>
      </c>
      <c r="B31" s="157" t="s">
        <v>21</v>
      </c>
      <c r="C31" s="157" t="s">
        <v>37</v>
      </c>
      <c r="D31" s="157" t="s">
        <v>38</v>
      </c>
    </row>
    <row r="32" spans="1:4" ht="15.75" thickBot="1" x14ac:dyDescent="0.3">
      <c r="A32" s="156"/>
      <c r="B32" s="158"/>
      <c r="C32" s="158"/>
      <c r="D32" s="158"/>
    </row>
    <row r="33" spans="1:4" x14ac:dyDescent="0.25">
      <c r="A33" s="65" t="s">
        <v>819</v>
      </c>
      <c r="B33" s="69" t="s">
        <v>1229</v>
      </c>
      <c r="C33" s="67">
        <v>75</v>
      </c>
      <c r="D33" s="68">
        <v>75</v>
      </c>
    </row>
    <row r="34" spans="1:4" x14ac:dyDescent="0.25">
      <c r="A34" s="65" t="s">
        <v>820</v>
      </c>
      <c r="B34" s="69" t="s">
        <v>1227</v>
      </c>
      <c r="C34" s="67">
        <v>75</v>
      </c>
      <c r="D34" s="68">
        <v>75</v>
      </c>
    </row>
    <row r="35" spans="1:4" x14ac:dyDescent="0.25">
      <c r="A35" s="65" t="s">
        <v>821</v>
      </c>
      <c r="B35" s="69" t="s">
        <v>75</v>
      </c>
      <c r="C35" s="67">
        <v>75</v>
      </c>
      <c r="D35" s="68">
        <v>75</v>
      </c>
    </row>
    <row r="36" spans="1:4" x14ac:dyDescent="0.25">
      <c r="A36" s="65" t="s">
        <v>822</v>
      </c>
      <c r="B36" s="69" t="s">
        <v>93</v>
      </c>
      <c r="C36" s="67">
        <v>75</v>
      </c>
      <c r="D36" s="68">
        <v>75</v>
      </c>
    </row>
    <row r="37" spans="1:4" x14ac:dyDescent="0.25">
      <c r="A37" s="65" t="s">
        <v>823</v>
      </c>
      <c r="B37" s="69" t="s">
        <v>49</v>
      </c>
      <c r="C37" s="67">
        <v>75</v>
      </c>
      <c r="D37" s="68">
        <v>75</v>
      </c>
    </row>
    <row r="38" spans="1:4" x14ac:dyDescent="0.25">
      <c r="A38" s="65" t="s">
        <v>824</v>
      </c>
      <c r="B38" s="69" t="s">
        <v>1231</v>
      </c>
      <c r="C38" s="67">
        <v>75</v>
      </c>
      <c r="D38" s="68">
        <v>75</v>
      </c>
    </row>
    <row r="39" spans="1:4" x14ac:dyDescent="0.25">
      <c r="A39" s="65" t="s">
        <v>825</v>
      </c>
      <c r="B39" s="69" t="s">
        <v>1233</v>
      </c>
      <c r="C39" s="67">
        <v>75</v>
      </c>
      <c r="D39" s="68">
        <v>75</v>
      </c>
    </row>
    <row r="40" spans="1:4" x14ac:dyDescent="0.25">
      <c r="A40" s="65" t="s">
        <v>826</v>
      </c>
      <c r="B40" s="69" t="s">
        <v>1239</v>
      </c>
      <c r="C40" s="67">
        <v>75</v>
      </c>
      <c r="D40" s="68">
        <v>75</v>
      </c>
    </row>
    <row r="41" spans="1:4" x14ac:dyDescent="0.25">
      <c r="A41" s="65" t="s">
        <v>827</v>
      </c>
      <c r="B41" s="69" t="s">
        <v>101</v>
      </c>
      <c r="C41" s="67">
        <v>75</v>
      </c>
      <c r="D41" s="68">
        <v>75</v>
      </c>
    </row>
    <row r="42" spans="1:4" x14ac:dyDescent="0.25">
      <c r="A42" s="65" t="s">
        <v>828</v>
      </c>
      <c r="B42" s="69" t="s">
        <v>1241</v>
      </c>
      <c r="C42" s="67">
        <v>75</v>
      </c>
      <c r="D42" s="68">
        <v>75</v>
      </c>
    </row>
    <row r="43" spans="1:4" x14ac:dyDescent="0.25">
      <c r="A43" s="65" t="s">
        <v>829</v>
      </c>
      <c r="B43" s="69" t="s">
        <v>203</v>
      </c>
      <c r="C43" s="67">
        <v>75</v>
      </c>
      <c r="D43" s="68">
        <v>75</v>
      </c>
    </row>
    <row r="44" spans="1:4" x14ac:dyDescent="0.25">
      <c r="A44" s="65" t="s">
        <v>830</v>
      </c>
      <c r="B44" s="69" t="s">
        <v>1244</v>
      </c>
      <c r="C44" s="67">
        <v>75</v>
      </c>
      <c r="D44" s="68">
        <v>75</v>
      </c>
    </row>
    <row r="45" spans="1:4" x14ac:dyDescent="0.25">
      <c r="A45" s="65" t="s">
        <v>831</v>
      </c>
      <c r="B45" s="69" t="s">
        <v>248</v>
      </c>
      <c r="C45" s="67">
        <v>75</v>
      </c>
      <c r="D45" s="68">
        <v>75</v>
      </c>
    </row>
    <row r="46" spans="1:4" x14ac:dyDescent="0.25">
      <c r="A46" s="65" t="s">
        <v>832</v>
      </c>
      <c r="B46" s="69" t="s">
        <v>280</v>
      </c>
      <c r="C46" s="67">
        <v>75</v>
      </c>
      <c r="D46" s="68">
        <v>75</v>
      </c>
    </row>
    <row r="47" spans="1:4" x14ac:dyDescent="0.25">
      <c r="A47" s="65" t="s">
        <v>833</v>
      </c>
      <c r="B47" s="69" t="s">
        <v>705</v>
      </c>
      <c r="C47" s="67">
        <v>75</v>
      </c>
      <c r="D47" s="68">
        <v>75</v>
      </c>
    </row>
    <row r="48" spans="1:4" x14ac:dyDescent="0.25">
      <c r="A48" s="65" t="s">
        <v>834</v>
      </c>
      <c r="B48" s="69" t="s">
        <v>278</v>
      </c>
      <c r="C48" s="67">
        <v>75</v>
      </c>
      <c r="D48" s="68">
        <v>75</v>
      </c>
    </row>
    <row r="49" spans="1:4" x14ac:dyDescent="0.25">
      <c r="A49" s="65" t="s">
        <v>835</v>
      </c>
      <c r="B49" s="69" t="s">
        <v>291</v>
      </c>
      <c r="C49" s="67">
        <v>75</v>
      </c>
      <c r="D49" s="68">
        <v>75</v>
      </c>
    </row>
    <row r="50" spans="1:4" x14ac:dyDescent="0.25">
      <c r="A50" s="65" t="s">
        <v>836</v>
      </c>
      <c r="B50" s="69" t="s">
        <v>293</v>
      </c>
      <c r="C50" s="67">
        <v>75</v>
      </c>
      <c r="D50" s="68">
        <v>75</v>
      </c>
    </row>
    <row r="51" spans="1:4" x14ac:dyDescent="0.25">
      <c r="A51" s="65" t="s">
        <v>837</v>
      </c>
      <c r="B51" s="69" t="s">
        <v>258</v>
      </c>
      <c r="C51" s="67">
        <v>75</v>
      </c>
      <c r="D51" s="68">
        <v>75</v>
      </c>
    </row>
    <row r="52" spans="1:4" x14ac:dyDescent="0.25">
      <c r="A52" s="65" t="s">
        <v>838</v>
      </c>
      <c r="B52" s="69" t="s">
        <v>1260</v>
      </c>
      <c r="C52" s="67">
        <v>75</v>
      </c>
      <c r="D52" s="68">
        <v>75</v>
      </c>
    </row>
    <row r="53" spans="1:4" x14ac:dyDescent="0.25">
      <c r="A53" s="65" t="s">
        <v>839</v>
      </c>
      <c r="B53" s="69" t="s">
        <v>313</v>
      </c>
      <c r="C53" s="67">
        <v>75</v>
      </c>
      <c r="D53" s="68">
        <v>75</v>
      </c>
    </row>
    <row r="54" spans="1:4" x14ac:dyDescent="0.25">
      <c r="A54" s="65" t="s">
        <v>840</v>
      </c>
      <c r="B54" s="69" t="s">
        <v>307</v>
      </c>
      <c r="C54" s="67">
        <v>75</v>
      </c>
      <c r="D54" s="68">
        <v>75</v>
      </c>
    </row>
    <row r="55" spans="1:4" x14ac:dyDescent="0.25">
      <c r="A55" s="65" t="s">
        <v>841</v>
      </c>
      <c r="B55" s="69" t="s">
        <v>1248</v>
      </c>
      <c r="C55" s="67">
        <v>75</v>
      </c>
      <c r="D55" s="68">
        <v>75</v>
      </c>
    </row>
    <row r="56" spans="1:4" x14ac:dyDescent="0.25">
      <c r="A56" s="65" t="s">
        <v>842</v>
      </c>
      <c r="B56" s="69" t="s">
        <v>1256</v>
      </c>
      <c r="C56" s="67">
        <v>75</v>
      </c>
      <c r="D56" s="68">
        <v>75</v>
      </c>
    </row>
    <row r="57" spans="1:4" x14ac:dyDescent="0.25">
      <c r="A57" s="65" t="s">
        <v>843</v>
      </c>
      <c r="B57" s="69" t="s">
        <v>1249</v>
      </c>
      <c r="C57" s="67">
        <v>75</v>
      </c>
      <c r="D57" s="68">
        <v>75</v>
      </c>
    </row>
    <row r="58" spans="1:4" x14ac:dyDescent="0.25">
      <c r="A58" s="65" t="s">
        <v>844</v>
      </c>
      <c r="B58" s="69" t="s">
        <v>349</v>
      </c>
      <c r="C58" s="67">
        <v>75</v>
      </c>
      <c r="D58" s="68">
        <v>75</v>
      </c>
    </row>
    <row r="59" spans="1:4" x14ac:dyDescent="0.25">
      <c r="A59" s="65" t="s">
        <v>845</v>
      </c>
      <c r="B59" s="69" t="s">
        <v>295</v>
      </c>
      <c r="C59" s="67">
        <v>75</v>
      </c>
      <c r="D59" s="68">
        <v>75</v>
      </c>
    </row>
    <row r="60" spans="1:4" x14ac:dyDescent="0.25">
      <c r="A60" s="65" t="s">
        <v>846</v>
      </c>
      <c r="B60" s="69" t="s">
        <v>1254</v>
      </c>
      <c r="C60" s="67">
        <v>75</v>
      </c>
      <c r="D60" s="68">
        <v>75</v>
      </c>
    </row>
    <row r="61" spans="1:4" x14ac:dyDescent="0.25">
      <c r="A61" s="65" t="s">
        <v>847</v>
      </c>
      <c r="B61" s="69" t="s">
        <v>711</v>
      </c>
      <c r="C61" s="67">
        <v>75</v>
      </c>
      <c r="D61" s="68">
        <v>75</v>
      </c>
    </row>
    <row r="62" spans="1:4" x14ac:dyDescent="0.25">
      <c r="A62" s="65" t="s">
        <v>848</v>
      </c>
      <c r="B62" s="69" t="s">
        <v>1255</v>
      </c>
      <c r="C62" s="67">
        <v>75</v>
      </c>
      <c r="D62" s="68">
        <v>75</v>
      </c>
    </row>
    <row r="63" spans="1:4" x14ac:dyDescent="0.25">
      <c r="A63" s="65" t="s">
        <v>849</v>
      </c>
      <c r="B63" s="69" t="s">
        <v>1272</v>
      </c>
      <c r="C63" s="67">
        <v>75</v>
      </c>
      <c r="D63" s="68">
        <v>75</v>
      </c>
    </row>
    <row r="64" spans="1:4" x14ac:dyDescent="0.25">
      <c r="A64" s="65" t="s">
        <v>850</v>
      </c>
      <c r="B64" s="69" t="s">
        <v>715</v>
      </c>
      <c r="C64" s="67">
        <v>75</v>
      </c>
      <c r="D64" s="68">
        <v>75</v>
      </c>
    </row>
    <row r="65" spans="1:4" x14ac:dyDescent="0.25">
      <c r="A65" s="65" t="s">
        <v>851</v>
      </c>
      <c r="B65" s="69" t="s">
        <v>397</v>
      </c>
      <c r="C65" s="67">
        <v>75</v>
      </c>
      <c r="D65" s="68">
        <v>75</v>
      </c>
    </row>
    <row r="66" spans="1:4" x14ac:dyDescent="0.25">
      <c r="A66" s="65" t="s">
        <v>852</v>
      </c>
      <c r="B66" s="69" t="s">
        <v>1278</v>
      </c>
      <c r="C66" s="67">
        <v>75</v>
      </c>
      <c r="D66" s="68">
        <v>75</v>
      </c>
    </row>
    <row r="67" spans="1:4" x14ac:dyDescent="0.25">
      <c r="A67" s="65" t="s">
        <v>853</v>
      </c>
      <c r="B67" s="69" t="s">
        <v>405</v>
      </c>
      <c r="C67" s="67">
        <v>75</v>
      </c>
      <c r="D67" s="68">
        <v>75</v>
      </c>
    </row>
    <row r="68" spans="1:4" x14ac:dyDescent="0.25">
      <c r="A68" s="65" t="s">
        <v>854</v>
      </c>
      <c r="B68" s="69" t="s">
        <v>1262</v>
      </c>
      <c r="C68" s="67">
        <v>75</v>
      </c>
      <c r="D68" s="68">
        <v>75</v>
      </c>
    </row>
    <row r="69" spans="1:4" x14ac:dyDescent="0.25">
      <c r="A69" s="65" t="s">
        <v>855</v>
      </c>
      <c r="B69" s="69" t="s">
        <v>276</v>
      </c>
      <c r="C69" s="67">
        <v>75</v>
      </c>
      <c r="D69" s="68">
        <v>75</v>
      </c>
    </row>
    <row r="70" spans="1:4" x14ac:dyDescent="0.25">
      <c r="A70" s="65" t="s">
        <v>856</v>
      </c>
      <c r="B70" s="69" t="s">
        <v>1263</v>
      </c>
      <c r="C70" s="67">
        <v>75</v>
      </c>
      <c r="D70" s="68">
        <v>75</v>
      </c>
    </row>
    <row r="71" spans="1:4" x14ac:dyDescent="0.25">
      <c r="A71" s="65" t="s">
        <v>857</v>
      </c>
      <c r="B71" s="69" t="s">
        <v>439</v>
      </c>
      <c r="C71" s="67">
        <v>75</v>
      </c>
      <c r="D71" s="68">
        <v>75</v>
      </c>
    </row>
    <row r="72" spans="1:4" x14ac:dyDescent="0.25">
      <c r="A72" s="65" t="s">
        <v>858</v>
      </c>
      <c r="B72" s="69" t="s">
        <v>1257</v>
      </c>
      <c r="C72" s="67">
        <v>75</v>
      </c>
      <c r="D72" s="68">
        <v>75</v>
      </c>
    </row>
    <row r="73" spans="1:4" x14ac:dyDescent="0.25">
      <c r="A73" s="65" t="s">
        <v>859</v>
      </c>
      <c r="B73" s="69" t="s">
        <v>1265</v>
      </c>
      <c r="C73" s="67">
        <v>75</v>
      </c>
      <c r="D73" s="68">
        <v>75</v>
      </c>
    </row>
    <row r="74" spans="1:4" x14ac:dyDescent="0.25">
      <c r="A74" s="65" t="s">
        <v>860</v>
      </c>
      <c r="B74" s="69" t="s">
        <v>451</v>
      </c>
      <c r="C74" s="67">
        <v>75</v>
      </c>
      <c r="D74" s="68">
        <v>75</v>
      </c>
    </row>
    <row r="75" spans="1:4" x14ac:dyDescent="0.25">
      <c r="A75" s="65" t="s">
        <v>861</v>
      </c>
      <c r="B75" s="69" t="s">
        <v>1266</v>
      </c>
      <c r="C75" s="67">
        <v>75</v>
      </c>
      <c r="D75" s="68">
        <v>75</v>
      </c>
    </row>
    <row r="76" spans="1:4" x14ac:dyDescent="0.25">
      <c r="A76" s="65" t="s">
        <v>862</v>
      </c>
      <c r="B76" s="69" t="s">
        <v>315</v>
      </c>
      <c r="C76" s="67">
        <v>75</v>
      </c>
      <c r="D76" s="68">
        <v>75</v>
      </c>
    </row>
    <row r="77" spans="1:4" x14ac:dyDescent="0.25">
      <c r="A77" s="65" t="s">
        <v>863</v>
      </c>
      <c r="B77" s="69" t="s">
        <v>214</v>
      </c>
      <c r="C77" s="67">
        <v>75</v>
      </c>
      <c r="D77" s="68">
        <v>75</v>
      </c>
    </row>
    <row r="78" spans="1:4" x14ac:dyDescent="0.25">
      <c r="A78" s="65" t="s">
        <v>864</v>
      </c>
      <c r="B78" s="69" t="s">
        <v>1235</v>
      </c>
      <c r="C78" s="67">
        <v>75</v>
      </c>
      <c r="D78" s="68">
        <v>75</v>
      </c>
    </row>
    <row r="79" spans="1:4" x14ac:dyDescent="0.25">
      <c r="A79" s="65" t="s">
        <v>865</v>
      </c>
      <c r="B79" s="69" t="s">
        <v>465</v>
      </c>
      <c r="C79" s="67">
        <v>75</v>
      </c>
      <c r="D79" s="68">
        <v>75</v>
      </c>
    </row>
    <row r="80" spans="1:4" x14ac:dyDescent="0.25">
      <c r="A80" s="65" t="s">
        <v>866</v>
      </c>
      <c r="B80" s="69" t="s">
        <v>1238</v>
      </c>
      <c r="C80" s="67">
        <v>75</v>
      </c>
      <c r="D80" s="68">
        <v>75</v>
      </c>
    </row>
    <row r="81" spans="1:4" x14ac:dyDescent="0.25">
      <c r="A81" s="65" t="s">
        <v>867</v>
      </c>
      <c r="B81" s="69" t="s">
        <v>570</v>
      </c>
      <c r="C81" s="67">
        <v>75</v>
      </c>
      <c r="D81" s="68">
        <v>75</v>
      </c>
    </row>
    <row r="82" spans="1:4" x14ac:dyDescent="0.25">
      <c r="A82" s="65" t="s">
        <v>868</v>
      </c>
      <c r="B82" s="69" t="s">
        <v>483</v>
      </c>
      <c r="C82" s="67">
        <v>75</v>
      </c>
      <c r="D82" s="68">
        <v>75</v>
      </c>
    </row>
    <row r="83" spans="1:4" x14ac:dyDescent="0.25">
      <c r="A83" s="65" t="s">
        <v>869</v>
      </c>
      <c r="B83" s="69" t="s">
        <v>625</v>
      </c>
      <c r="C83" s="67">
        <v>75</v>
      </c>
      <c r="D83" s="68">
        <v>75</v>
      </c>
    </row>
    <row r="84" spans="1:4" x14ac:dyDescent="0.25">
      <c r="A84" s="65" t="s">
        <v>870</v>
      </c>
      <c r="B84" s="69" t="s">
        <v>689</v>
      </c>
      <c r="C84" s="67">
        <v>75</v>
      </c>
      <c r="D84" s="68">
        <v>75</v>
      </c>
    </row>
    <row r="85" spans="1:4" x14ac:dyDescent="0.25">
      <c r="A85" s="65" t="s">
        <v>871</v>
      </c>
      <c r="B85" s="69" t="s">
        <v>511</v>
      </c>
      <c r="C85" s="67">
        <v>75</v>
      </c>
      <c r="D85" s="68">
        <v>75</v>
      </c>
    </row>
    <row r="86" spans="1:4" x14ac:dyDescent="0.25">
      <c r="A86" s="65" t="s">
        <v>872</v>
      </c>
      <c r="B86" s="69" t="s">
        <v>1269</v>
      </c>
      <c r="C86" s="67">
        <v>75</v>
      </c>
      <c r="D86" s="68">
        <v>75</v>
      </c>
    </row>
    <row r="87" spans="1:4" x14ac:dyDescent="0.25">
      <c r="A87" s="65" t="s">
        <v>873</v>
      </c>
      <c r="B87" s="69" t="s">
        <v>1259</v>
      </c>
      <c r="C87" s="67">
        <v>75</v>
      </c>
      <c r="D87" s="68">
        <v>75</v>
      </c>
    </row>
    <row r="88" spans="1:4" x14ac:dyDescent="0.25">
      <c r="A88" s="65" t="s">
        <v>874</v>
      </c>
      <c r="B88" s="69" t="s">
        <v>85</v>
      </c>
      <c r="C88" s="67">
        <v>75</v>
      </c>
      <c r="D88" s="68">
        <v>75</v>
      </c>
    </row>
    <row r="89" spans="1:4" x14ac:dyDescent="0.25">
      <c r="A89" s="65" t="s">
        <v>875</v>
      </c>
      <c r="B89" s="69" t="s">
        <v>527</v>
      </c>
      <c r="C89" s="67">
        <v>75</v>
      </c>
      <c r="D89" s="68">
        <v>75</v>
      </c>
    </row>
    <row r="90" spans="1:4" x14ac:dyDescent="0.25">
      <c r="A90" s="65" t="s">
        <v>876</v>
      </c>
      <c r="B90" s="69" t="s">
        <v>150</v>
      </c>
      <c r="C90" s="67">
        <v>75</v>
      </c>
      <c r="D90" s="68">
        <v>75</v>
      </c>
    </row>
    <row r="91" spans="1:4" x14ac:dyDescent="0.25">
      <c r="A91" s="65" t="s">
        <v>877</v>
      </c>
      <c r="B91" s="69" t="s">
        <v>635</v>
      </c>
      <c r="C91" s="67">
        <v>75</v>
      </c>
      <c r="D91" s="68">
        <v>75</v>
      </c>
    </row>
    <row r="92" spans="1:4" x14ac:dyDescent="0.25">
      <c r="A92" s="65" t="s">
        <v>878</v>
      </c>
      <c r="B92" s="69" t="s">
        <v>130</v>
      </c>
      <c r="C92" s="67">
        <v>75</v>
      </c>
      <c r="D92" s="68">
        <v>75</v>
      </c>
    </row>
    <row r="93" spans="1:4" x14ac:dyDescent="0.25">
      <c r="A93" s="65" t="s">
        <v>879</v>
      </c>
      <c r="B93" s="69" t="s">
        <v>1288</v>
      </c>
      <c r="C93" s="67">
        <v>75</v>
      </c>
      <c r="D93" s="68">
        <v>75</v>
      </c>
    </row>
    <row r="94" spans="1:4" x14ac:dyDescent="0.25">
      <c r="A94" s="65" t="s">
        <v>880</v>
      </c>
      <c r="B94" s="69" t="s">
        <v>535</v>
      </c>
      <c r="C94" s="67">
        <v>75</v>
      </c>
      <c r="D94" s="68">
        <v>75</v>
      </c>
    </row>
    <row r="95" spans="1:4" x14ac:dyDescent="0.25">
      <c r="A95" s="65" t="s">
        <v>881</v>
      </c>
      <c r="B95" s="69" t="s">
        <v>1275</v>
      </c>
      <c r="C95" s="67">
        <v>75</v>
      </c>
      <c r="D95" s="68">
        <v>75</v>
      </c>
    </row>
    <row r="96" spans="1:4" x14ac:dyDescent="0.25">
      <c r="A96" s="65" t="s">
        <v>882</v>
      </c>
      <c r="B96" s="69" t="s">
        <v>548</v>
      </c>
      <c r="C96" s="67">
        <v>75</v>
      </c>
      <c r="D96" s="68">
        <v>75</v>
      </c>
    </row>
    <row r="97" spans="1:4" x14ac:dyDescent="0.25">
      <c r="A97" s="65" t="s">
        <v>883</v>
      </c>
      <c r="B97" s="69" t="s">
        <v>558</v>
      </c>
      <c r="C97" s="67">
        <v>75</v>
      </c>
      <c r="D97" s="68">
        <v>75</v>
      </c>
    </row>
    <row r="98" spans="1:4" x14ac:dyDescent="0.25">
      <c r="A98" s="65" t="s">
        <v>884</v>
      </c>
      <c r="B98" s="69" t="s">
        <v>1280</v>
      </c>
      <c r="C98" s="67">
        <v>75</v>
      </c>
      <c r="D98" s="68">
        <v>75</v>
      </c>
    </row>
    <row r="99" spans="1:4" x14ac:dyDescent="0.25">
      <c r="A99" s="65" t="s">
        <v>885</v>
      </c>
      <c r="B99" s="69" t="s">
        <v>97</v>
      </c>
      <c r="C99" s="67">
        <v>75</v>
      </c>
      <c r="D99" s="68">
        <v>75</v>
      </c>
    </row>
    <row r="100" spans="1:4" x14ac:dyDescent="0.25">
      <c r="A100" s="65" t="s">
        <v>886</v>
      </c>
      <c r="B100" s="69" t="s">
        <v>596</v>
      </c>
      <c r="C100" s="67">
        <v>75</v>
      </c>
      <c r="D100" s="68">
        <v>75</v>
      </c>
    </row>
    <row r="101" spans="1:4" x14ac:dyDescent="0.25">
      <c r="A101" s="65" t="s">
        <v>887</v>
      </c>
      <c r="B101" s="69" t="s">
        <v>1286</v>
      </c>
      <c r="C101" s="67">
        <v>75</v>
      </c>
      <c r="D101" s="68">
        <v>75</v>
      </c>
    </row>
    <row r="102" spans="1:4" x14ac:dyDescent="0.25">
      <c r="A102" s="65" t="s">
        <v>888</v>
      </c>
      <c r="B102" s="69" t="s">
        <v>289</v>
      </c>
      <c r="C102" s="67">
        <v>75</v>
      </c>
      <c r="D102" s="68">
        <v>75</v>
      </c>
    </row>
    <row r="103" spans="1:4" x14ac:dyDescent="0.25">
      <c r="A103" s="65" t="s">
        <v>889</v>
      </c>
      <c r="B103" s="69" t="s">
        <v>611</v>
      </c>
      <c r="C103" s="67">
        <v>75</v>
      </c>
      <c r="D103" s="68">
        <v>75</v>
      </c>
    </row>
    <row r="104" spans="1:4" x14ac:dyDescent="0.25">
      <c r="A104" s="65" t="s">
        <v>890</v>
      </c>
      <c r="B104" s="69" t="s">
        <v>55</v>
      </c>
      <c r="C104" s="67">
        <v>75</v>
      </c>
      <c r="D104" s="68">
        <v>75</v>
      </c>
    </row>
    <row r="105" spans="1:4" x14ac:dyDescent="0.25">
      <c r="A105" s="65" t="s">
        <v>891</v>
      </c>
      <c r="B105" s="69" t="s">
        <v>148</v>
      </c>
      <c r="C105" s="67">
        <v>75</v>
      </c>
      <c r="D105" s="68">
        <v>75</v>
      </c>
    </row>
    <row r="106" spans="1:4" x14ac:dyDescent="0.25">
      <c r="A106" s="65" t="s">
        <v>892</v>
      </c>
      <c r="B106" s="69" t="s">
        <v>152</v>
      </c>
      <c r="C106" s="67">
        <v>75</v>
      </c>
      <c r="D106" s="68">
        <v>75</v>
      </c>
    </row>
    <row r="107" spans="1:4" x14ac:dyDescent="0.25">
      <c r="A107" s="65" t="s">
        <v>893</v>
      </c>
      <c r="B107" s="69" t="s">
        <v>226</v>
      </c>
      <c r="C107" s="67">
        <v>75</v>
      </c>
      <c r="D107" s="68">
        <v>75</v>
      </c>
    </row>
    <row r="108" spans="1:4" x14ac:dyDescent="0.25">
      <c r="A108" s="65" t="s">
        <v>894</v>
      </c>
      <c r="B108" s="69" t="s">
        <v>228</v>
      </c>
      <c r="C108" s="67">
        <v>75</v>
      </c>
      <c r="D108" s="68">
        <v>75</v>
      </c>
    </row>
    <row r="109" spans="1:4" x14ac:dyDescent="0.25">
      <c r="A109" s="65" t="s">
        <v>895</v>
      </c>
      <c r="B109" s="69" t="s">
        <v>220</v>
      </c>
      <c r="C109" s="67">
        <v>75</v>
      </c>
      <c r="D109" s="68">
        <v>75</v>
      </c>
    </row>
    <row r="110" spans="1:4" x14ac:dyDescent="0.25">
      <c r="A110" s="65" t="s">
        <v>896</v>
      </c>
      <c r="B110" s="69" t="s">
        <v>659</v>
      </c>
      <c r="C110" s="67">
        <v>75</v>
      </c>
      <c r="D110" s="68">
        <v>75</v>
      </c>
    </row>
    <row r="111" spans="1:4" x14ac:dyDescent="0.25">
      <c r="A111" s="65" t="s">
        <v>897</v>
      </c>
      <c r="B111" s="69" t="s">
        <v>485</v>
      </c>
      <c r="C111" s="67">
        <v>75</v>
      </c>
      <c r="D111" s="68">
        <v>75</v>
      </c>
    </row>
    <row r="112" spans="1:4" x14ac:dyDescent="0.25">
      <c r="A112" s="65" t="s">
        <v>898</v>
      </c>
      <c r="B112" s="69" t="s">
        <v>51</v>
      </c>
      <c r="C112" s="67">
        <v>75</v>
      </c>
      <c r="D112" s="68">
        <v>75</v>
      </c>
    </row>
    <row r="113" spans="1:4" x14ac:dyDescent="0.25">
      <c r="A113" s="65" t="s">
        <v>899</v>
      </c>
      <c r="B113" s="69" t="s">
        <v>673</v>
      </c>
      <c r="C113" s="67">
        <v>75</v>
      </c>
      <c r="D113" s="68">
        <v>75</v>
      </c>
    </row>
    <row r="114" spans="1:4" x14ac:dyDescent="0.25">
      <c r="A114" s="65" t="s">
        <v>900</v>
      </c>
      <c r="B114" s="69" t="s">
        <v>681</v>
      </c>
      <c r="C114" s="67">
        <v>75</v>
      </c>
      <c r="D114" s="68">
        <v>75</v>
      </c>
    </row>
    <row r="115" spans="1:4" x14ac:dyDescent="0.25">
      <c r="A115" s="65" t="s">
        <v>901</v>
      </c>
      <c r="B115" s="69" t="s">
        <v>347</v>
      </c>
      <c r="C115" s="67">
        <v>75</v>
      </c>
      <c r="D115" s="68">
        <v>75</v>
      </c>
    </row>
    <row r="116" spans="1:4" x14ac:dyDescent="0.25">
      <c r="A116" s="65" t="s">
        <v>902</v>
      </c>
      <c r="B116" s="69" t="s">
        <v>1293</v>
      </c>
      <c r="C116" s="67">
        <v>75</v>
      </c>
      <c r="D116" s="68">
        <v>75</v>
      </c>
    </row>
    <row r="117" spans="1:4" x14ac:dyDescent="0.25">
      <c r="A117" s="65" t="s">
        <v>903</v>
      </c>
      <c r="B117" s="69" t="s">
        <v>675</v>
      </c>
      <c r="C117" s="67">
        <v>75</v>
      </c>
      <c r="D117" s="68">
        <v>75</v>
      </c>
    </row>
    <row r="118" spans="1:4" x14ac:dyDescent="0.25">
      <c r="A118" s="65" t="s">
        <v>904</v>
      </c>
      <c r="B118" s="69" t="s">
        <v>701</v>
      </c>
      <c r="C118" s="67">
        <v>75</v>
      </c>
      <c r="D118" s="68">
        <v>75</v>
      </c>
    </row>
    <row r="119" spans="1:4" x14ac:dyDescent="0.25">
      <c r="A119" s="65" t="s">
        <v>905</v>
      </c>
      <c r="B119" s="69" t="s">
        <v>717</v>
      </c>
      <c r="C119" s="67">
        <v>75</v>
      </c>
      <c r="D119" s="68">
        <v>75</v>
      </c>
    </row>
    <row r="120" spans="1:4" x14ac:dyDescent="0.25">
      <c r="A120" s="65" t="s">
        <v>906</v>
      </c>
      <c r="B120" s="69" t="s">
        <v>709</v>
      </c>
      <c r="C120" s="67">
        <v>75</v>
      </c>
      <c r="D120" s="68">
        <v>75</v>
      </c>
    </row>
    <row r="121" spans="1:4" x14ac:dyDescent="0.25">
      <c r="A121" s="65" t="s">
        <v>907</v>
      </c>
      <c r="B121" s="69" t="s">
        <v>707</v>
      </c>
      <c r="C121" s="67">
        <v>75</v>
      </c>
      <c r="D121" s="68">
        <v>75</v>
      </c>
    </row>
    <row r="122" spans="1:4" x14ac:dyDescent="0.25">
      <c r="A122" s="65" t="s">
        <v>908</v>
      </c>
      <c r="B122" s="69" t="s">
        <v>1253</v>
      </c>
      <c r="C122" s="67">
        <v>75</v>
      </c>
      <c r="D122" s="68">
        <v>75</v>
      </c>
    </row>
    <row r="123" spans="1:4" x14ac:dyDescent="0.25">
      <c r="A123" s="65" t="s">
        <v>909</v>
      </c>
      <c r="B123" s="69" t="s">
        <v>1295</v>
      </c>
      <c r="C123" s="67">
        <v>75</v>
      </c>
      <c r="D123" s="68">
        <v>75</v>
      </c>
    </row>
    <row r="124" spans="1:4" x14ac:dyDescent="0.25">
      <c r="A124" s="65" t="s">
        <v>910</v>
      </c>
      <c r="B124" s="69" t="s">
        <v>1294</v>
      </c>
      <c r="C124" s="67">
        <v>75</v>
      </c>
      <c r="D124" s="68">
        <v>75</v>
      </c>
    </row>
    <row r="125" spans="1:4" x14ac:dyDescent="0.25">
      <c r="A125" s="65"/>
      <c r="B125" s="69"/>
      <c r="C125" s="67"/>
      <c r="D125" s="68"/>
    </row>
    <row r="126" spans="1:4" x14ac:dyDescent="0.25">
      <c r="A126" s="65"/>
      <c r="B126" s="69"/>
      <c r="C126" s="67"/>
      <c r="D126" s="68"/>
    </row>
    <row r="127" spans="1:4" x14ac:dyDescent="0.25">
      <c r="A127" s="65"/>
      <c r="B127" s="69"/>
      <c r="C127" s="67"/>
      <c r="D127" s="68"/>
    </row>
    <row r="128" spans="1:4" x14ac:dyDescent="0.25">
      <c r="A128" s="65"/>
      <c r="B128" s="69"/>
      <c r="C128" s="67"/>
      <c r="D128" s="68"/>
    </row>
    <row r="129" spans="1:4" x14ac:dyDescent="0.25">
      <c r="A129" s="65"/>
      <c r="B129" s="69"/>
      <c r="C129" s="67"/>
      <c r="D129" s="68"/>
    </row>
    <row r="130" spans="1:4" x14ac:dyDescent="0.25">
      <c r="A130" s="65"/>
      <c r="B130" s="69"/>
      <c r="C130" s="67"/>
      <c r="D130" s="68"/>
    </row>
    <row r="131" spans="1:4" x14ac:dyDescent="0.25">
      <c r="A131" s="65"/>
      <c r="B131" s="69"/>
      <c r="C131" s="67"/>
      <c r="D131" s="68"/>
    </row>
    <row r="132" spans="1:4" x14ac:dyDescent="0.25">
      <c r="A132" s="65"/>
      <c r="B132" s="69"/>
      <c r="C132" s="67"/>
      <c r="D132" s="68"/>
    </row>
    <row r="133" spans="1:4" x14ac:dyDescent="0.25">
      <c r="A133" s="65"/>
      <c r="B133" s="69"/>
      <c r="C133" s="67"/>
      <c r="D133" s="68"/>
    </row>
    <row r="134" spans="1:4" x14ac:dyDescent="0.25">
      <c r="A134" s="65"/>
      <c r="B134" s="69"/>
      <c r="C134" s="67"/>
      <c r="D134" s="68"/>
    </row>
    <row r="135" spans="1:4" x14ac:dyDescent="0.25">
      <c r="A135" s="65"/>
      <c r="B135" s="69"/>
      <c r="C135" s="67"/>
      <c r="D135" s="68"/>
    </row>
    <row r="136" spans="1:4" x14ac:dyDescent="0.25">
      <c r="A136" s="65"/>
      <c r="B136" s="69"/>
      <c r="C136" s="67"/>
      <c r="D136" s="68"/>
    </row>
    <row r="137" spans="1:4" x14ac:dyDescent="0.25">
      <c r="A137" s="65"/>
      <c r="B137" s="69"/>
      <c r="C137" s="67"/>
      <c r="D137" s="68"/>
    </row>
    <row r="138" spans="1:4" x14ac:dyDescent="0.25">
      <c r="A138" s="65"/>
      <c r="B138" s="69"/>
      <c r="C138" s="67"/>
      <c r="D138" s="68"/>
    </row>
    <row r="139" spans="1:4" x14ac:dyDescent="0.25">
      <c r="A139" s="65"/>
      <c r="B139" s="69"/>
      <c r="C139" s="67"/>
      <c r="D139" s="68"/>
    </row>
    <row r="140" spans="1:4" x14ac:dyDescent="0.25">
      <c r="A140" s="65"/>
      <c r="B140" s="69"/>
      <c r="C140" s="67"/>
      <c r="D140" s="68"/>
    </row>
    <row r="141" spans="1:4" x14ac:dyDescent="0.25">
      <c r="A141" s="65"/>
      <c r="B141" s="69"/>
      <c r="C141" s="67"/>
      <c r="D141" s="68"/>
    </row>
    <row r="142" spans="1:4" x14ac:dyDescent="0.25">
      <c r="A142" s="65"/>
      <c r="B142" s="69"/>
      <c r="C142" s="67"/>
      <c r="D142" s="68"/>
    </row>
    <row r="143" spans="1:4" x14ac:dyDescent="0.25">
      <c r="A143" s="65"/>
      <c r="B143" s="69"/>
      <c r="C143" s="67"/>
      <c r="D143" s="68"/>
    </row>
    <row r="144" spans="1:4" x14ac:dyDescent="0.25">
      <c r="A144" s="65"/>
      <c r="B144" s="69"/>
      <c r="C144" s="67"/>
      <c r="D144" s="68"/>
    </row>
    <row r="145" spans="1:4" x14ac:dyDescent="0.25">
      <c r="A145" s="65"/>
      <c r="B145" s="69"/>
      <c r="C145" s="67"/>
      <c r="D145" s="68"/>
    </row>
    <row r="146" spans="1:4" x14ac:dyDescent="0.25">
      <c r="A146" s="65"/>
      <c r="B146" s="69"/>
      <c r="C146" s="67"/>
      <c r="D146" s="68"/>
    </row>
    <row r="147" spans="1:4" x14ac:dyDescent="0.25">
      <c r="A147" s="65"/>
      <c r="B147" s="69"/>
      <c r="C147" s="67"/>
      <c r="D147" s="68"/>
    </row>
    <row r="148" spans="1:4" x14ac:dyDescent="0.25">
      <c r="A148" s="65"/>
      <c r="B148" s="69"/>
      <c r="C148" s="67"/>
      <c r="D148" s="68"/>
    </row>
    <row r="149" spans="1:4" x14ac:dyDescent="0.25">
      <c r="A149" s="65"/>
      <c r="B149" s="69"/>
      <c r="C149" s="67"/>
      <c r="D149" s="68"/>
    </row>
    <row r="150" spans="1:4" x14ac:dyDescent="0.25">
      <c r="A150" s="65"/>
      <c r="B150" s="69"/>
      <c r="C150" s="67"/>
      <c r="D150" s="68"/>
    </row>
    <row r="151" spans="1:4" x14ac:dyDescent="0.25">
      <c r="A151" s="65"/>
      <c r="B151" s="69"/>
      <c r="C151" s="67"/>
      <c r="D151" s="68"/>
    </row>
    <row r="152" spans="1:4" x14ac:dyDescent="0.25">
      <c r="A152" s="65"/>
      <c r="B152" s="69"/>
      <c r="C152" s="67"/>
      <c r="D152" s="68"/>
    </row>
    <row r="153" spans="1:4" x14ac:dyDescent="0.25">
      <c r="A153" s="65"/>
      <c r="B153" s="69"/>
      <c r="C153" s="67"/>
      <c r="D153" s="68"/>
    </row>
    <row r="154" spans="1:4" x14ac:dyDescent="0.25">
      <c r="A154" s="65"/>
      <c r="B154" s="69"/>
      <c r="C154" s="67"/>
      <c r="D154" s="68"/>
    </row>
    <row r="155" spans="1:4" x14ac:dyDescent="0.25">
      <c r="A155" s="65"/>
      <c r="B155" s="69"/>
      <c r="C155" s="67"/>
      <c r="D155" s="68"/>
    </row>
    <row r="156" spans="1:4" x14ac:dyDescent="0.25">
      <c r="A156" s="65"/>
      <c r="B156" s="69"/>
      <c r="C156" s="67"/>
      <c r="D156" s="68"/>
    </row>
    <row r="157" spans="1:4" x14ac:dyDescent="0.25">
      <c r="A157" s="65"/>
      <c r="B157" s="69"/>
      <c r="C157" s="67"/>
      <c r="D157" s="68"/>
    </row>
    <row r="158" spans="1:4" x14ac:dyDescent="0.25">
      <c r="A158" s="65"/>
      <c r="B158" s="69"/>
      <c r="C158" s="67"/>
      <c r="D158" s="68"/>
    </row>
  </sheetData>
  <mergeCells count="11">
    <mergeCell ref="A1:D1"/>
    <mergeCell ref="A2:D2"/>
    <mergeCell ref="A3:A4"/>
    <mergeCell ref="B3:B4"/>
    <mergeCell ref="C3:C4"/>
    <mergeCell ref="D3:D4"/>
    <mergeCell ref="A30:D30"/>
    <mergeCell ref="A31:A32"/>
    <mergeCell ref="B31:B32"/>
    <mergeCell ref="C31:C32"/>
    <mergeCell ref="D31:D32"/>
  </mergeCells>
  <pageMargins left="0.7" right="0.7" top="0.75" bottom="0.75" header="0.3" footer="0.3"/>
  <pageSetup scale="26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8"/>
  <sheetViews>
    <sheetView tabSelected="1" view="pageBreakPreview" zoomScale="70" zoomScaleNormal="70" zoomScaleSheetLayoutView="70" workbookViewId="0">
      <selection activeCell="E12" sqref="E12"/>
    </sheetView>
  </sheetViews>
  <sheetFormatPr defaultColWidth="11.42578125" defaultRowHeight="15" x14ac:dyDescent="0.25"/>
  <cols>
    <col min="1" max="1" width="26" bestFit="1" customWidth="1"/>
    <col min="2" max="3" width="21.5703125" customWidth="1"/>
    <col min="4" max="4" width="35.28515625" bestFit="1" customWidth="1"/>
    <col min="5" max="5" width="38.140625" customWidth="1"/>
  </cols>
  <sheetData>
    <row r="1" spans="1:5" ht="60" customHeight="1" x14ac:dyDescent="0.25">
      <c r="A1" s="185"/>
      <c r="B1" s="172"/>
      <c r="C1" s="172"/>
      <c r="D1" s="172"/>
      <c r="E1" s="172"/>
    </row>
    <row r="2" spans="1:5" ht="50.1" customHeight="1" thickBot="1" x14ac:dyDescent="0.3">
      <c r="A2" s="181" t="str">
        <f>"IMPUTATIONS POUR POSITION MIXTE INTER-MARCHANDISE DE CAT SUR TAUX D'INTÉRÊT EN VIGUEUR LE "&amp;'OPTIONS - INTERVALLES DE MARGE'!A1</f>
        <v>IMPUTATIONS POUR POSITION MIXTE INTER-MARCHANDISE DE CAT SUR TAUX D'INTÉRÊT EN VIGUEUR LE 2 JUILLET 2026</v>
      </c>
      <c r="B2" s="182"/>
      <c r="C2" s="182"/>
      <c r="D2" s="182"/>
      <c r="E2" s="182"/>
    </row>
    <row r="3" spans="1:5" ht="15" customHeight="1" x14ac:dyDescent="0.25">
      <c r="A3" s="167" t="s">
        <v>32</v>
      </c>
      <c r="B3" s="170" t="s">
        <v>39</v>
      </c>
      <c r="C3" s="168" t="s">
        <v>40</v>
      </c>
      <c r="D3" s="186" t="s">
        <v>33</v>
      </c>
      <c r="E3" s="183" t="s">
        <v>34</v>
      </c>
    </row>
    <row r="4" spans="1:5" ht="15.75" thickBot="1" x14ac:dyDescent="0.3">
      <c r="A4" s="155"/>
      <c r="B4" s="157"/>
      <c r="C4" s="169"/>
      <c r="D4" s="187"/>
      <c r="E4" s="184"/>
    </row>
    <row r="5" spans="1:5" x14ac:dyDescent="0.25">
      <c r="A5" s="75" t="s">
        <v>978</v>
      </c>
      <c r="B5" s="98">
        <v>1</v>
      </c>
      <c r="C5" s="101">
        <v>2</v>
      </c>
      <c r="D5" s="76">
        <v>0.84</v>
      </c>
      <c r="E5" s="77">
        <v>0.84</v>
      </c>
    </row>
    <row r="6" spans="1:5" x14ac:dyDescent="0.25">
      <c r="A6" s="75" t="s">
        <v>979</v>
      </c>
      <c r="B6" s="98">
        <v>3</v>
      </c>
      <c r="C6" s="101">
        <v>1</v>
      </c>
      <c r="D6" s="76">
        <v>0.73</v>
      </c>
      <c r="E6" s="77">
        <v>0.73</v>
      </c>
    </row>
    <row r="7" spans="1:5" x14ac:dyDescent="0.25">
      <c r="A7" s="75" t="s">
        <v>980</v>
      </c>
      <c r="B7" s="98">
        <v>1</v>
      </c>
      <c r="C7" s="101">
        <v>3</v>
      </c>
      <c r="D7" s="76">
        <v>0.70000000000000007</v>
      </c>
      <c r="E7" s="77">
        <v>0.70000000000000007</v>
      </c>
    </row>
    <row r="8" spans="1:5" x14ac:dyDescent="0.25">
      <c r="A8" s="75" t="s">
        <v>981</v>
      </c>
      <c r="B8" s="98">
        <v>6</v>
      </c>
      <c r="C8" s="101">
        <v>1</v>
      </c>
      <c r="D8" s="76">
        <v>0.64</v>
      </c>
      <c r="E8" s="77">
        <v>0.64</v>
      </c>
    </row>
    <row r="9" spans="1:5" x14ac:dyDescent="0.25">
      <c r="A9" s="75" t="s">
        <v>982</v>
      </c>
      <c r="B9" s="98">
        <v>1</v>
      </c>
      <c r="C9" s="101">
        <v>5</v>
      </c>
      <c r="D9" s="76">
        <v>0.62</v>
      </c>
      <c r="E9" s="77">
        <v>0.62</v>
      </c>
    </row>
    <row r="10" spans="1:5" x14ac:dyDescent="0.25">
      <c r="A10" s="75" t="s">
        <v>983</v>
      </c>
      <c r="B10" s="98">
        <v>20</v>
      </c>
      <c r="C10" s="101">
        <v>1</v>
      </c>
      <c r="D10" s="76">
        <v>0.51</v>
      </c>
      <c r="E10" s="77">
        <v>0.51</v>
      </c>
    </row>
    <row r="11" spans="1:5" x14ac:dyDescent="0.25">
      <c r="A11" s="75" t="s">
        <v>984</v>
      </c>
      <c r="B11" s="98">
        <v>2</v>
      </c>
      <c r="C11" s="101">
        <v>1</v>
      </c>
      <c r="D11" s="76">
        <v>0.03</v>
      </c>
      <c r="E11" s="77">
        <v>0.03</v>
      </c>
    </row>
    <row r="12" spans="1:5" x14ac:dyDescent="0.25">
      <c r="A12" s="75"/>
      <c r="B12" s="98"/>
      <c r="C12" s="101"/>
      <c r="D12" s="76"/>
      <c r="E12" s="77"/>
    </row>
    <row r="13" spans="1:5" x14ac:dyDescent="0.25">
      <c r="A13" s="75"/>
      <c r="B13" s="98"/>
      <c r="C13" s="101"/>
      <c r="D13" s="76"/>
      <c r="E13" s="77"/>
    </row>
    <row r="14" spans="1:5" x14ac:dyDescent="0.25">
      <c r="A14" s="75"/>
      <c r="B14" s="100"/>
      <c r="C14" s="77"/>
      <c r="D14" s="76"/>
      <c r="E14" s="77"/>
    </row>
    <row r="15" spans="1:5" x14ac:dyDescent="0.25">
      <c r="A15" s="75"/>
      <c r="B15" s="100"/>
      <c r="C15" s="77"/>
      <c r="D15" s="76"/>
      <c r="E15" s="77"/>
    </row>
    <row r="16" spans="1:5" x14ac:dyDescent="0.25">
      <c r="A16" s="75"/>
      <c r="B16" s="100"/>
      <c r="C16" s="77"/>
      <c r="D16" s="76"/>
      <c r="E16" s="77"/>
    </row>
    <row r="17" spans="1:5" ht="49.5" customHeight="1" thickBot="1" x14ac:dyDescent="0.3">
      <c r="A17" s="181" t="str">
        <f>"IMPUTATIONS POUR POSITION MIXTE INTER-MARCHANDISE DE CAT SUR INDICES, SUR SECTEURS ET SUR ACTIONS EN VIGUEUR LE "&amp;'OPTIONS - INTERVALLES DE MARGE'!A1</f>
        <v>IMPUTATIONS POUR POSITION MIXTE INTER-MARCHANDISE DE CAT SUR INDICES, SUR SECTEURS ET SUR ACTIONS EN VIGUEUR LE 2 JUILLET 2026</v>
      </c>
      <c r="B17" s="182"/>
      <c r="C17" s="182"/>
      <c r="D17" s="182"/>
      <c r="E17" s="182"/>
    </row>
    <row r="18" spans="1:5" ht="21" customHeight="1" x14ac:dyDescent="0.25">
      <c r="A18" s="167" t="s">
        <v>32</v>
      </c>
      <c r="B18" s="170" t="s">
        <v>39</v>
      </c>
      <c r="C18" s="168" t="s">
        <v>40</v>
      </c>
      <c r="D18" s="170" t="s">
        <v>33</v>
      </c>
      <c r="E18" s="183" t="s">
        <v>34</v>
      </c>
    </row>
    <row r="19" spans="1:5" ht="15.75" thickBot="1" x14ac:dyDescent="0.3">
      <c r="A19" s="155"/>
      <c r="B19" s="157"/>
      <c r="C19" s="169"/>
      <c r="D19" s="157"/>
      <c r="E19" s="184"/>
    </row>
    <row r="20" spans="1:5" x14ac:dyDescent="0.25">
      <c r="A20" s="75" t="s">
        <v>985</v>
      </c>
      <c r="B20" s="98">
        <v>1</v>
      </c>
      <c r="C20" s="99">
        <v>4</v>
      </c>
      <c r="D20" s="76">
        <v>1</v>
      </c>
      <c r="E20" s="77">
        <v>1</v>
      </c>
    </row>
    <row r="21" spans="1:5" x14ac:dyDescent="0.25">
      <c r="A21" s="75" t="s">
        <v>986</v>
      </c>
      <c r="B21" s="98">
        <v>1</v>
      </c>
      <c r="C21" s="99">
        <v>32</v>
      </c>
      <c r="D21" s="76">
        <v>0.9</v>
      </c>
      <c r="E21" s="77">
        <v>0.9</v>
      </c>
    </row>
    <row r="22" spans="1:5" x14ac:dyDescent="0.25">
      <c r="A22" s="75" t="s">
        <v>987</v>
      </c>
      <c r="B22" s="98">
        <v>1</v>
      </c>
      <c r="C22" s="99">
        <v>16</v>
      </c>
      <c r="D22" s="76">
        <v>0.9</v>
      </c>
      <c r="E22" s="77">
        <v>0.9</v>
      </c>
    </row>
    <row r="23" spans="1:5" x14ac:dyDescent="0.25">
      <c r="A23" s="75" t="s">
        <v>988</v>
      </c>
      <c r="B23" s="98">
        <v>1</v>
      </c>
      <c r="C23" s="99">
        <v>31</v>
      </c>
      <c r="D23" s="76">
        <v>0.9</v>
      </c>
      <c r="E23" s="77">
        <v>0.9</v>
      </c>
    </row>
    <row r="24" spans="1:5" x14ac:dyDescent="0.25">
      <c r="A24" s="75" t="s">
        <v>989</v>
      </c>
      <c r="B24" s="98">
        <v>1</v>
      </c>
      <c r="C24" s="99">
        <v>20</v>
      </c>
      <c r="D24" s="76">
        <v>0.9</v>
      </c>
      <c r="E24" s="77">
        <v>0.9</v>
      </c>
    </row>
    <row r="25" spans="1:5" x14ac:dyDescent="0.25">
      <c r="A25" s="75" t="s">
        <v>990</v>
      </c>
      <c r="B25" s="98">
        <v>1</v>
      </c>
      <c r="C25" s="99">
        <v>80</v>
      </c>
      <c r="D25" s="76">
        <v>0.9</v>
      </c>
      <c r="E25" s="77">
        <v>0.9</v>
      </c>
    </row>
    <row r="26" spans="1:5" x14ac:dyDescent="0.25">
      <c r="A26" s="75" t="s">
        <v>991</v>
      </c>
      <c r="B26" s="98">
        <v>1</v>
      </c>
      <c r="C26" s="99">
        <v>11</v>
      </c>
      <c r="D26" s="76">
        <v>0.9</v>
      </c>
      <c r="E26" s="77">
        <v>0.9</v>
      </c>
    </row>
    <row r="27" spans="1:5" x14ac:dyDescent="0.25">
      <c r="A27" s="75" t="s">
        <v>992</v>
      </c>
      <c r="B27" s="98">
        <v>1</v>
      </c>
      <c r="C27" s="99">
        <v>45</v>
      </c>
      <c r="D27" s="76">
        <v>0.9</v>
      </c>
      <c r="E27" s="77">
        <v>0.9</v>
      </c>
    </row>
    <row r="28" spans="1:5" x14ac:dyDescent="0.25">
      <c r="A28" s="75" t="s">
        <v>993</v>
      </c>
      <c r="B28" s="98">
        <v>1</v>
      </c>
      <c r="C28" s="99">
        <v>4</v>
      </c>
      <c r="D28" s="76">
        <v>0.89</v>
      </c>
      <c r="E28" s="77">
        <v>0.89</v>
      </c>
    </row>
    <row r="29" spans="1:5" x14ac:dyDescent="0.25">
      <c r="A29" s="75" t="s">
        <v>994</v>
      </c>
      <c r="B29" s="98">
        <v>1</v>
      </c>
      <c r="C29" s="99">
        <v>1</v>
      </c>
      <c r="D29" s="76">
        <v>0.89</v>
      </c>
      <c r="E29" s="77">
        <v>0.89</v>
      </c>
    </row>
    <row r="30" spans="1:5" x14ac:dyDescent="0.25">
      <c r="A30" s="75" t="s">
        <v>995</v>
      </c>
      <c r="B30" s="98">
        <v>1</v>
      </c>
      <c r="C30" s="99">
        <v>37</v>
      </c>
      <c r="D30" s="76">
        <v>0.89</v>
      </c>
      <c r="E30" s="77">
        <v>0.89</v>
      </c>
    </row>
    <row r="31" spans="1:5" x14ac:dyDescent="0.25">
      <c r="A31" s="75" t="s">
        <v>996</v>
      </c>
      <c r="B31" s="98">
        <v>1</v>
      </c>
      <c r="C31" s="99">
        <v>31</v>
      </c>
      <c r="D31" s="76">
        <v>0.89</v>
      </c>
      <c r="E31" s="77">
        <v>0.89</v>
      </c>
    </row>
    <row r="32" spans="1:5" x14ac:dyDescent="0.25">
      <c r="A32" s="75" t="s">
        <v>997</v>
      </c>
      <c r="B32" s="98">
        <v>1</v>
      </c>
      <c r="C32" s="99">
        <v>17</v>
      </c>
      <c r="D32" s="76">
        <v>0.88</v>
      </c>
      <c r="E32" s="77">
        <v>0.88</v>
      </c>
    </row>
    <row r="33" spans="1:5" x14ac:dyDescent="0.25">
      <c r="A33" s="75" t="s">
        <v>998</v>
      </c>
      <c r="B33" s="98">
        <v>1</v>
      </c>
      <c r="C33" s="99">
        <v>1</v>
      </c>
      <c r="D33" s="76">
        <v>0.88</v>
      </c>
      <c r="E33" s="77">
        <v>0.88</v>
      </c>
    </row>
    <row r="34" spans="1:5" x14ac:dyDescent="0.25">
      <c r="A34" s="75" t="s">
        <v>999</v>
      </c>
      <c r="B34" s="98">
        <v>4</v>
      </c>
      <c r="C34" s="99">
        <v>1</v>
      </c>
      <c r="D34" s="76">
        <v>0.88</v>
      </c>
      <c r="E34" s="77">
        <v>0.88</v>
      </c>
    </row>
    <row r="35" spans="1:5" x14ac:dyDescent="0.25">
      <c r="A35" s="75" t="s">
        <v>1000</v>
      </c>
      <c r="B35" s="98">
        <v>1</v>
      </c>
      <c r="C35" s="99">
        <v>2</v>
      </c>
      <c r="D35" s="76">
        <v>0.87</v>
      </c>
      <c r="E35" s="77">
        <v>0.87</v>
      </c>
    </row>
    <row r="36" spans="1:5" x14ac:dyDescent="0.25">
      <c r="A36" s="75" t="s">
        <v>1001</v>
      </c>
      <c r="B36" s="98">
        <v>1</v>
      </c>
      <c r="C36" s="99">
        <v>20</v>
      </c>
      <c r="D36" s="76">
        <v>0.87</v>
      </c>
      <c r="E36" s="77">
        <v>0.87</v>
      </c>
    </row>
    <row r="37" spans="1:5" x14ac:dyDescent="0.25">
      <c r="A37" s="75" t="s">
        <v>1002</v>
      </c>
      <c r="B37" s="98">
        <v>1</v>
      </c>
      <c r="C37" s="99">
        <v>80</v>
      </c>
      <c r="D37" s="76">
        <v>0.87</v>
      </c>
      <c r="E37" s="77">
        <v>0.87</v>
      </c>
    </row>
    <row r="38" spans="1:5" x14ac:dyDescent="0.25">
      <c r="A38" s="75" t="s">
        <v>1003</v>
      </c>
      <c r="B38" s="98">
        <v>1</v>
      </c>
      <c r="C38" s="99">
        <v>20</v>
      </c>
      <c r="D38" s="76">
        <v>0.87</v>
      </c>
      <c r="E38" s="77">
        <v>0.87</v>
      </c>
    </row>
    <row r="39" spans="1:5" x14ac:dyDescent="0.25">
      <c r="A39" s="75" t="s">
        <v>1004</v>
      </c>
      <c r="B39" s="98">
        <v>1</v>
      </c>
      <c r="C39" s="99">
        <v>66</v>
      </c>
      <c r="D39" s="76">
        <v>0.87</v>
      </c>
      <c r="E39" s="77">
        <v>0.87</v>
      </c>
    </row>
    <row r="40" spans="1:5" x14ac:dyDescent="0.25">
      <c r="A40" s="75" t="s">
        <v>1005</v>
      </c>
      <c r="B40" s="98">
        <v>1</v>
      </c>
      <c r="C40" s="99">
        <v>11</v>
      </c>
      <c r="D40" s="76">
        <v>0.87</v>
      </c>
      <c r="E40" s="77">
        <v>0.87</v>
      </c>
    </row>
    <row r="41" spans="1:5" x14ac:dyDescent="0.25">
      <c r="A41" s="75" t="s">
        <v>1006</v>
      </c>
      <c r="B41" s="98">
        <v>1</v>
      </c>
      <c r="C41" s="99">
        <v>20</v>
      </c>
      <c r="D41" s="76">
        <v>0.87</v>
      </c>
      <c r="E41" s="77">
        <v>0.87</v>
      </c>
    </row>
    <row r="42" spans="1:5" x14ac:dyDescent="0.25">
      <c r="A42" s="75" t="s">
        <v>1007</v>
      </c>
      <c r="B42" s="98">
        <v>1</v>
      </c>
      <c r="C42" s="99">
        <v>20</v>
      </c>
      <c r="D42" s="76">
        <v>0.86</v>
      </c>
      <c r="E42" s="77">
        <v>0.86</v>
      </c>
    </row>
    <row r="43" spans="1:5" x14ac:dyDescent="0.25">
      <c r="A43" s="75" t="s">
        <v>1008</v>
      </c>
      <c r="B43" s="98">
        <v>1</v>
      </c>
      <c r="C43" s="99">
        <v>36</v>
      </c>
      <c r="D43" s="76">
        <v>0.86</v>
      </c>
      <c r="E43" s="77">
        <v>0.86</v>
      </c>
    </row>
    <row r="44" spans="1:5" x14ac:dyDescent="0.25">
      <c r="A44" s="75" t="s">
        <v>1009</v>
      </c>
      <c r="B44" s="98">
        <v>1</v>
      </c>
      <c r="C44" s="99">
        <v>1</v>
      </c>
      <c r="D44" s="76">
        <v>0.86</v>
      </c>
      <c r="E44" s="77">
        <v>0.86</v>
      </c>
    </row>
    <row r="45" spans="1:5" x14ac:dyDescent="0.25">
      <c r="A45" s="75" t="s">
        <v>1010</v>
      </c>
      <c r="B45" s="98">
        <v>1</v>
      </c>
      <c r="C45" s="99">
        <v>3</v>
      </c>
      <c r="D45" s="76">
        <v>0.85</v>
      </c>
      <c r="E45" s="77">
        <v>0.85</v>
      </c>
    </row>
    <row r="46" spans="1:5" x14ac:dyDescent="0.25">
      <c r="A46" s="75" t="s">
        <v>1011</v>
      </c>
      <c r="B46" s="98">
        <v>1</v>
      </c>
      <c r="C46" s="99">
        <v>16</v>
      </c>
      <c r="D46" s="76">
        <v>0.85</v>
      </c>
      <c r="E46" s="77">
        <v>0.85</v>
      </c>
    </row>
    <row r="47" spans="1:5" x14ac:dyDescent="0.25">
      <c r="A47" s="75" t="s">
        <v>1012</v>
      </c>
      <c r="B47" s="98">
        <v>1</v>
      </c>
      <c r="C47" s="99">
        <v>2</v>
      </c>
      <c r="D47" s="76">
        <v>0.85</v>
      </c>
      <c r="E47" s="77">
        <v>0.85</v>
      </c>
    </row>
    <row r="48" spans="1:5" x14ac:dyDescent="0.25">
      <c r="A48" s="75" t="s">
        <v>1013</v>
      </c>
      <c r="B48" s="98">
        <v>2</v>
      </c>
      <c r="C48" s="99">
        <v>1</v>
      </c>
      <c r="D48" s="76">
        <v>0.85</v>
      </c>
      <c r="E48" s="77">
        <v>0.85</v>
      </c>
    </row>
    <row r="49" spans="1:5" x14ac:dyDescent="0.25">
      <c r="A49" s="75" t="s">
        <v>1014</v>
      </c>
      <c r="B49" s="98">
        <v>1</v>
      </c>
      <c r="C49" s="99">
        <v>2</v>
      </c>
      <c r="D49" s="76">
        <v>0.84</v>
      </c>
      <c r="E49" s="77">
        <v>0.84</v>
      </c>
    </row>
    <row r="50" spans="1:5" x14ac:dyDescent="0.25">
      <c r="A50" s="75" t="s">
        <v>1015</v>
      </c>
      <c r="B50" s="98">
        <v>1</v>
      </c>
      <c r="C50" s="99">
        <v>33</v>
      </c>
      <c r="D50" s="76">
        <v>0.84</v>
      </c>
      <c r="E50" s="77">
        <v>0.83000000000000007</v>
      </c>
    </row>
    <row r="51" spans="1:5" x14ac:dyDescent="0.25">
      <c r="A51" s="75" t="s">
        <v>1016</v>
      </c>
      <c r="B51" s="98">
        <v>1</v>
      </c>
      <c r="C51" s="99">
        <v>27</v>
      </c>
      <c r="D51" s="76">
        <v>0.83000000000000007</v>
      </c>
      <c r="E51" s="77">
        <v>0.83000000000000007</v>
      </c>
    </row>
    <row r="52" spans="1:5" x14ac:dyDescent="0.25">
      <c r="A52" s="75" t="s">
        <v>1017</v>
      </c>
      <c r="B52" s="98">
        <v>1</v>
      </c>
      <c r="C52" s="99">
        <v>2</v>
      </c>
      <c r="D52" s="76">
        <v>0.82000000000000006</v>
      </c>
      <c r="E52" s="77">
        <v>0.82000000000000006</v>
      </c>
    </row>
    <row r="53" spans="1:5" x14ac:dyDescent="0.25">
      <c r="A53" s="75" t="s">
        <v>1018</v>
      </c>
      <c r="B53" s="98">
        <v>1</v>
      </c>
      <c r="C53" s="99">
        <v>2</v>
      </c>
      <c r="D53" s="76">
        <v>0.81</v>
      </c>
      <c r="E53" s="77">
        <v>0.81</v>
      </c>
    </row>
    <row r="54" spans="1:5" x14ac:dyDescent="0.25">
      <c r="A54" s="75" t="s">
        <v>1019</v>
      </c>
      <c r="B54" s="98">
        <v>1</v>
      </c>
      <c r="C54" s="99">
        <v>2</v>
      </c>
      <c r="D54" s="76">
        <v>0.79</v>
      </c>
      <c r="E54" s="77">
        <v>0.79</v>
      </c>
    </row>
    <row r="55" spans="1:5" x14ac:dyDescent="0.25">
      <c r="A55" s="75" t="s">
        <v>1020</v>
      </c>
      <c r="B55" s="98">
        <v>1</v>
      </c>
      <c r="C55" s="99">
        <v>18</v>
      </c>
      <c r="D55" s="76">
        <v>0.78</v>
      </c>
      <c r="E55" s="77">
        <v>0.78</v>
      </c>
    </row>
    <row r="56" spans="1:5" x14ac:dyDescent="0.25">
      <c r="A56" s="75" t="s">
        <v>1021</v>
      </c>
      <c r="B56" s="98">
        <v>1</v>
      </c>
      <c r="C56" s="99">
        <v>31</v>
      </c>
      <c r="D56" s="76">
        <v>0.76</v>
      </c>
      <c r="E56" s="77">
        <v>0.76</v>
      </c>
    </row>
    <row r="57" spans="1:5" x14ac:dyDescent="0.25">
      <c r="A57" s="75" t="s">
        <v>1022</v>
      </c>
      <c r="B57" s="98">
        <v>1</v>
      </c>
      <c r="C57" s="99">
        <v>6</v>
      </c>
      <c r="D57" s="76">
        <v>0.75</v>
      </c>
      <c r="E57" s="77">
        <v>0.75</v>
      </c>
    </row>
    <row r="58" spans="1:5" x14ac:dyDescent="0.25">
      <c r="A58" s="75" t="s">
        <v>1023</v>
      </c>
      <c r="B58" s="98">
        <v>1</v>
      </c>
      <c r="C58" s="99">
        <v>9</v>
      </c>
      <c r="D58" s="76">
        <v>0.73</v>
      </c>
      <c r="E58" s="77">
        <v>0.73</v>
      </c>
    </row>
    <row r="59" spans="1:5" x14ac:dyDescent="0.25">
      <c r="A59" s="75" t="s">
        <v>1024</v>
      </c>
      <c r="B59" s="98">
        <v>1</v>
      </c>
      <c r="C59" s="99">
        <v>15</v>
      </c>
      <c r="D59" s="76">
        <v>0.73</v>
      </c>
      <c r="E59" s="77">
        <v>0.73</v>
      </c>
    </row>
    <row r="60" spans="1:5" x14ac:dyDescent="0.25">
      <c r="A60" s="75" t="s">
        <v>1025</v>
      </c>
      <c r="B60" s="98">
        <v>3</v>
      </c>
      <c r="C60" s="99">
        <v>1</v>
      </c>
      <c r="D60" s="76">
        <v>0.72</v>
      </c>
      <c r="E60" s="77">
        <v>0.72</v>
      </c>
    </row>
    <row r="61" spans="1:5" x14ac:dyDescent="0.25">
      <c r="A61" s="75" t="s">
        <v>1026</v>
      </c>
      <c r="B61" s="98">
        <v>1</v>
      </c>
      <c r="C61" s="99">
        <v>9</v>
      </c>
      <c r="D61" s="76">
        <v>0.71</v>
      </c>
      <c r="E61" s="77">
        <v>0.71</v>
      </c>
    </row>
    <row r="62" spans="1:5" x14ac:dyDescent="0.25">
      <c r="A62" s="75" t="s">
        <v>1027</v>
      </c>
      <c r="B62" s="98">
        <v>1</v>
      </c>
      <c r="C62" s="99">
        <v>34</v>
      </c>
      <c r="D62" s="76">
        <v>0.71</v>
      </c>
      <c r="E62" s="77">
        <v>0.71</v>
      </c>
    </row>
    <row r="63" spans="1:5" x14ac:dyDescent="0.25">
      <c r="A63" s="75" t="s">
        <v>1028</v>
      </c>
      <c r="B63" s="98">
        <v>1</v>
      </c>
      <c r="C63" s="99">
        <v>22</v>
      </c>
      <c r="D63" s="76">
        <v>0.71</v>
      </c>
      <c r="E63" s="77">
        <v>0.71</v>
      </c>
    </row>
    <row r="64" spans="1:5" x14ac:dyDescent="0.25">
      <c r="A64" s="75" t="s">
        <v>1029</v>
      </c>
      <c r="B64" s="98">
        <v>1</v>
      </c>
      <c r="C64" s="99">
        <v>4</v>
      </c>
      <c r="D64" s="76">
        <v>0.71</v>
      </c>
      <c r="E64" s="77">
        <v>0.71</v>
      </c>
    </row>
    <row r="65" spans="1:5" x14ac:dyDescent="0.25">
      <c r="A65" s="75" t="s">
        <v>1030</v>
      </c>
      <c r="B65" s="98">
        <v>1</v>
      </c>
      <c r="C65" s="99">
        <v>9</v>
      </c>
      <c r="D65" s="76">
        <v>0.71</v>
      </c>
      <c r="E65" s="77">
        <v>0.71</v>
      </c>
    </row>
    <row r="66" spans="1:5" x14ac:dyDescent="0.25">
      <c r="A66" s="75" t="s">
        <v>1031</v>
      </c>
      <c r="B66" s="98">
        <v>1</v>
      </c>
      <c r="C66" s="99">
        <v>7</v>
      </c>
      <c r="D66" s="76">
        <v>0.70000000000000007</v>
      </c>
      <c r="E66" s="77">
        <v>0.70000000000000007</v>
      </c>
    </row>
    <row r="67" spans="1:5" x14ac:dyDescent="0.25">
      <c r="A67" s="75" t="s">
        <v>1032</v>
      </c>
      <c r="B67" s="98">
        <v>1</v>
      </c>
      <c r="C67" s="99">
        <v>29</v>
      </c>
      <c r="D67" s="76">
        <v>0.70000000000000007</v>
      </c>
      <c r="E67" s="77">
        <v>0.70000000000000007</v>
      </c>
    </row>
    <row r="68" spans="1:5" x14ac:dyDescent="0.25">
      <c r="A68" s="75" t="s">
        <v>1033</v>
      </c>
      <c r="B68" s="98">
        <v>1</v>
      </c>
      <c r="C68" s="99">
        <v>4</v>
      </c>
      <c r="D68" s="76">
        <v>0.69000000000000006</v>
      </c>
      <c r="E68" s="77">
        <v>0.69000000000000006</v>
      </c>
    </row>
    <row r="69" spans="1:5" x14ac:dyDescent="0.25">
      <c r="A69" s="75" t="s">
        <v>1034</v>
      </c>
      <c r="B69" s="98">
        <v>1</v>
      </c>
      <c r="C69" s="99">
        <v>20</v>
      </c>
      <c r="D69" s="76">
        <v>0.69000000000000006</v>
      </c>
      <c r="E69" s="77">
        <v>0.69000000000000006</v>
      </c>
    </row>
    <row r="70" spans="1:5" x14ac:dyDescent="0.25">
      <c r="A70" s="75" t="s">
        <v>1035</v>
      </c>
      <c r="B70" s="98">
        <v>1</v>
      </c>
      <c r="C70" s="99">
        <v>38</v>
      </c>
      <c r="D70" s="76">
        <v>0.68</v>
      </c>
      <c r="E70" s="77">
        <v>0.68</v>
      </c>
    </row>
    <row r="71" spans="1:5" x14ac:dyDescent="0.25">
      <c r="A71" s="75" t="s">
        <v>1036</v>
      </c>
      <c r="B71" s="98">
        <v>1</v>
      </c>
      <c r="C71" s="99">
        <v>36</v>
      </c>
      <c r="D71" s="76">
        <v>0.68</v>
      </c>
      <c r="E71" s="77">
        <v>0.68</v>
      </c>
    </row>
    <row r="72" spans="1:5" x14ac:dyDescent="0.25">
      <c r="A72" s="75" t="s">
        <v>1037</v>
      </c>
      <c r="B72" s="98">
        <v>1</v>
      </c>
      <c r="C72" s="99">
        <v>9</v>
      </c>
      <c r="D72" s="76">
        <v>0.68</v>
      </c>
      <c r="E72" s="77">
        <v>0.68</v>
      </c>
    </row>
    <row r="73" spans="1:5" x14ac:dyDescent="0.25">
      <c r="A73" s="75" t="s">
        <v>1038</v>
      </c>
      <c r="B73" s="98">
        <v>1</v>
      </c>
      <c r="C73" s="99">
        <v>4</v>
      </c>
      <c r="D73" s="76">
        <v>0.68</v>
      </c>
      <c r="E73" s="77">
        <v>0.68</v>
      </c>
    </row>
    <row r="74" spans="1:5" x14ac:dyDescent="0.25">
      <c r="A74" s="75" t="s">
        <v>1039</v>
      </c>
      <c r="B74" s="98">
        <v>1</v>
      </c>
      <c r="C74" s="99">
        <v>6</v>
      </c>
      <c r="D74" s="76">
        <v>0.67</v>
      </c>
      <c r="E74" s="77">
        <v>0.67</v>
      </c>
    </row>
    <row r="75" spans="1:5" x14ac:dyDescent="0.25">
      <c r="A75" s="75" t="s">
        <v>1040</v>
      </c>
      <c r="B75" s="98">
        <v>1</v>
      </c>
      <c r="C75" s="99">
        <v>56</v>
      </c>
      <c r="D75" s="76">
        <v>0.67</v>
      </c>
      <c r="E75" s="77">
        <v>0.67</v>
      </c>
    </row>
    <row r="76" spans="1:5" x14ac:dyDescent="0.25">
      <c r="A76" s="75" t="s">
        <v>1041</v>
      </c>
      <c r="B76" s="98">
        <v>1</v>
      </c>
      <c r="C76" s="99">
        <v>6</v>
      </c>
      <c r="D76" s="76">
        <v>0.66</v>
      </c>
      <c r="E76" s="77">
        <v>0.66</v>
      </c>
    </row>
    <row r="77" spans="1:5" x14ac:dyDescent="0.25">
      <c r="A77" s="75" t="s">
        <v>1042</v>
      </c>
      <c r="B77" s="98">
        <v>1</v>
      </c>
      <c r="C77" s="99">
        <v>34</v>
      </c>
      <c r="D77" s="76">
        <v>0.66</v>
      </c>
      <c r="E77" s="77">
        <v>0.66</v>
      </c>
    </row>
    <row r="78" spans="1:5" x14ac:dyDescent="0.25">
      <c r="A78" s="75" t="s">
        <v>1043</v>
      </c>
      <c r="B78" s="98">
        <v>1</v>
      </c>
      <c r="C78" s="99">
        <v>7</v>
      </c>
      <c r="D78" s="76">
        <v>0.66</v>
      </c>
      <c r="E78" s="77">
        <v>0.66</v>
      </c>
    </row>
    <row r="79" spans="1:5" x14ac:dyDescent="0.25">
      <c r="A79" s="75" t="s">
        <v>1044</v>
      </c>
      <c r="B79" s="98">
        <v>1</v>
      </c>
      <c r="C79" s="99">
        <v>41</v>
      </c>
      <c r="D79" s="76">
        <v>0.65</v>
      </c>
      <c r="E79" s="77">
        <v>0.65</v>
      </c>
    </row>
    <row r="80" spans="1:5" x14ac:dyDescent="0.25">
      <c r="A80" s="75" t="s">
        <v>1045</v>
      </c>
      <c r="B80" s="98">
        <v>1</v>
      </c>
      <c r="C80" s="99">
        <v>2</v>
      </c>
      <c r="D80" s="76">
        <v>0.63</v>
      </c>
      <c r="E80" s="77">
        <v>0.63</v>
      </c>
    </row>
    <row r="81" spans="1:5" x14ac:dyDescent="0.25">
      <c r="A81" s="75" t="s">
        <v>1046</v>
      </c>
      <c r="B81" s="98">
        <v>1</v>
      </c>
      <c r="C81" s="99">
        <v>143</v>
      </c>
      <c r="D81" s="76">
        <v>0.63</v>
      </c>
      <c r="E81" s="77">
        <v>0.63</v>
      </c>
    </row>
    <row r="82" spans="1:5" x14ac:dyDescent="0.25">
      <c r="A82" s="75" t="s">
        <v>1047</v>
      </c>
      <c r="B82" s="98">
        <v>1</v>
      </c>
      <c r="C82" s="99">
        <v>4</v>
      </c>
      <c r="D82" s="76">
        <v>0.63</v>
      </c>
      <c r="E82" s="77">
        <v>0.63</v>
      </c>
    </row>
    <row r="83" spans="1:5" x14ac:dyDescent="0.25">
      <c r="A83" s="75" t="s">
        <v>1048</v>
      </c>
      <c r="B83" s="98">
        <v>1</v>
      </c>
      <c r="C83" s="99">
        <v>30</v>
      </c>
      <c r="D83" s="76">
        <v>0.63</v>
      </c>
      <c r="E83" s="77">
        <v>0.63</v>
      </c>
    </row>
    <row r="84" spans="1:5" x14ac:dyDescent="0.25">
      <c r="A84" s="75" t="s">
        <v>1049</v>
      </c>
      <c r="B84" s="98">
        <v>1</v>
      </c>
      <c r="C84" s="99">
        <v>3</v>
      </c>
      <c r="D84" s="76">
        <v>0.63</v>
      </c>
      <c r="E84" s="77">
        <v>0.63</v>
      </c>
    </row>
    <row r="85" spans="1:5" x14ac:dyDescent="0.25">
      <c r="A85" s="75" t="s">
        <v>1050</v>
      </c>
      <c r="B85" s="98">
        <v>1</v>
      </c>
      <c r="C85" s="99">
        <v>28</v>
      </c>
      <c r="D85" s="76">
        <v>0.62</v>
      </c>
      <c r="E85" s="77">
        <v>0.63</v>
      </c>
    </row>
    <row r="86" spans="1:5" x14ac:dyDescent="0.25">
      <c r="A86" s="75" t="s">
        <v>1051</v>
      </c>
      <c r="B86" s="98">
        <v>9</v>
      </c>
      <c r="C86" s="99">
        <v>1</v>
      </c>
      <c r="D86" s="76">
        <v>0.63</v>
      </c>
      <c r="E86" s="77">
        <v>0.63</v>
      </c>
    </row>
    <row r="87" spans="1:5" x14ac:dyDescent="0.25">
      <c r="A87" s="75" t="s">
        <v>1052</v>
      </c>
      <c r="B87" s="98">
        <v>1</v>
      </c>
      <c r="C87" s="99">
        <v>2</v>
      </c>
      <c r="D87" s="76">
        <v>0.62</v>
      </c>
      <c r="E87" s="77">
        <v>0.62</v>
      </c>
    </row>
    <row r="88" spans="1:5" x14ac:dyDescent="0.25">
      <c r="A88" s="75" t="s">
        <v>1053</v>
      </c>
      <c r="B88" s="98">
        <v>2</v>
      </c>
      <c r="C88" s="99">
        <v>1</v>
      </c>
      <c r="D88" s="76">
        <v>0.62</v>
      </c>
      <c r="E88" s="77">
        <v>0.62</v>
      </c>
    </row>
    <row r="89" spans="1:5" x14ac:dyDescent="0.25">
      <c r="A89" s="75" t="s">
        <v>1054</v>
      </c>
      <c r="B89" s="98">
        <v>1</v>
      </c>
      <c r="C89" s="99">
        <v>1</v>
      </c>
      <c r="D89" s="76">
        <v>0.62</v>
      </c>
      <c r="E89" s="77">
        <v>0.62</v>
      </c>
    </row>
    <row r="90" spans="1:5" x14ac:dyDescent="0.25">
      <c r="A90" s="75" t="s">
        <v>1055</v>
      </c>
      <c r="B90" s="98">
        <v>1</v>
      </c>
      <c r="C90" s="99">
        <v>10</v>
      </c>
      <c r="D90" s="76">
        <v>0.62</v>
      </c>
      <c r="E90" s="77">
        <v>0.62</v>
      </c>
    </row>
    <row r="91" spans="1:5" x14ac:dyDescent="0.25">
      <c r="A91" s="75" t="s">
        <v>1056</v>
      </c>
      <c r="B91" s="98">
        <v>1</v>
      </c>
      <c r="C91" s="99">
        <v>39</v>
      </c>
      <c r="D91" s="76">
        <v>0.62</v>
      </c>
      <c r="E91" s="77">
        <v>0.62</v>
      </c>
    </row>
    <row r="92" spans="1:5" x14ac:dyDescent="0.25">
      <c r="A92" s="75" t="s">
        <v>1057</v>
      </c>
      <c r="B92" s="98">
        <v>1</v>
      </c>
      <c r="C92" s="99">
        <v>10</v>
      </c>
      <c r="D92" s="76">
        <v>0.62</v>
      </c>
      <c r="E92" s="77">
        <v>0.62</v>
      </c>
    </row>
    <row r="93" spans="1:5" x14ac:dyDescent="0.25">
      <c r="A93" s="75" t="s">
        <v>1058</v>
      </c>
      <c r="B93" s="98">
        <v>9</v>
      </c>
      <c r="C93" s="99">
        <v>1</v>
      </c>
      <c r="D93" s="76">
        <v>0.63</v>
      </c>
      <c r="E93" s="77">
        <v>0.62</v>
      </c>
    </row>
    <row r="94" spans="1:5" x14ac:dyDescent="0.25">
      <c r="A94" s="75" t="s">
        <v>1059</v>
      </c>
      <c r="B94" s="98">
        <v>2</v>
      </c>
      <c r="C94" s="99">
        <v>1</v>
      </c>
      <c r="D94" s="76">
        <v>0.62</v>
      </c>
      <c r="E94" s="77">
        <v>0.62</v>
      </c>
    </row>
    <row r="95" spans="1:5" x14ac:dyDescent="0.25">
      <c r="A95" s="75" t="s">
        <v>1060</v>
      </c>
      <c r="B95" s="98">
        <v>3</v>
      </c>
      <c r="C95" s="99">
        <v>1</v>
      </c>
      <c r="D95" s="76">
        <v>0.61</v>
      </c>
      <c r="E95" s="77">
        <v>0.61</v>
      </c>
    </row>
    <row r="96" spans="1:5" x14ac:dyDescent="0.25">
      <c r="A96" s="75" t="s">
        <v>1061</v>
      </c>
      <c r="B96" s="98">
        <v>1</v>
      </c>
      <c r="C96" s="99">
        <v>1</v>
      </c>
      <c r="D96" s="76">
        <v>0.61</v>
      </c>
      <c r="E96" s="77">
        <v>0.61</v>
      </c>
    </row>
    <row r="97" spans="1:5" x14ac:dyDescent="0.25">
      <c r="A97" s="75" t="s">
        <v>1062</v>
      </c>
      <c r="B97" s="98">
        <v>1</v>
      </c>
      <c r="C97" s="99">
        <v>6</v>
      </c>
      <c r="D97" s="76">
        <v>0.61</v>
      </c>
      <c r="E97" s="77">
        <v>0.61</v>
      </c>
    </row>
    <row r="98" spans="1:5" x14ac:dyDescent="0.25">
      <c r="A98" s="75" t="s">
        <v>1063</v>
      </c>
      <c r="B98" s="98">
        <v>2</v>
      </c>
      <c r="C98" s="99">
        <v>1</v>
      </c>
      <c r="D98" s="76">
        <v>0.61</v>
      </c>
      <c r="E98" s="77">
        <v>0.61</v>
      </c>
    </row>
    <row r="99" spans="1:5" x14ac:dyDescent="0.25">
      <c r="A99" s="75" t="s">
        <v>1064</v>
      </c>
      <c r="B99" s="98">
        <v>1</v>
      </c>
      <c r="C99" s="99">
        <v>2</v>
      </c>
      <c r="D99" s="76">
        <v>0.61</v>
      </c>
      <c r="E99" s="77">
        <v>0.61</v>
      </c>
    </row>
    <row r="100" spans="1:5" x14ac:dyDescent="0.25">
      <c r="A100" s="75" t="s">
        <v>1065</v>
      </c>
      <c r="B100" s="98">
        <v>1</v>
      </c>
      <c r="C100" s="99">
        <v>59</v>
      </c>
      <c r="D100" s="76">
        <v>0.6</v>
      </c>
      <c r="E100" s="77">
        <v>0.6</v>
      </c>
    </row>
    <row r="101" spans="1:5" x14ac:dyDescent="0.25">
      <c r="A101" s="75" t="s">
        <v>1066</v>
      </c>
      <c r="B101" s="98">
        <v>1</v>
      </c>
      <c r="C101" s="99">
        <v>12</v>
      </c>
      <c r="D101" s="76">
        <v>0.6</v>
      </c>
      <c r="E101" s="77">
        <v>0.6</v>
      </c>
    </row>
    <row r="102" spans="1:5" x14ac:dyDescent="0.25">
      <c r="A102" s="75" t="s">
        <v>1067</v>
      </c>
      <c r="B102" s="98">
        <v>2</v>
      </c>
      <c r="C102" s="99">
        <v>1</v>
      </c>
      <c r="D102" s="76">
        <v>0.6</v>
      </c>
      <c r="E102" s="77">
        <v>0.6</v>
      </c>
    </row>
    <row r="103" spans="1:5" x14ac:dyDescent="0.25">
      <c r="A103" s="75" t="s">
        <v>1068</v>
      </c>
      <c r="B103" s="98">
        <v>2</v>
      </c>
      <c r="C103" s="99">
        <v>1</v>
      </c>
      <c r="D103" s="76">
        <v>0.61</v>
      </c>
      <c r="E103" s="77">
        <v>0.6</v>
      </c>
    </row>
    <row r="104" spans="1:5" x14ac:dyDescent="0.25">
      <c r="A104" s="75" t="s">
        <v>1069</v>
      </c>
      <c r="B104" s="98">
        <v>1</v>
      </c>
      <c r="C104" s="99">
        <v>2</v>
      </c>
      <c r="D104" s="76">
        <v>0.59</v>
      </c>
      <c r="E104" s="77">
        <v>0.59</v>
      </c>
    </row>
    <row r="105" spans="1:5" x14ac:dyDescent="0.25">
      <c r="A105" s="75" t="s">
        <v>1070</v>
      </c>
      <c r="B105" s="98">
        <v>1</v>
      </c>
      <c r="C105" s="99">
        <v>3</v>
      </c>
      <c r="D105" s="76">
        <v>0.59</v>
      </c>
      <c r="E105" s="77">
        <v>0.59</v>
      </c>
    </row>
    <row r="106" spans="1:5" x14ac:dyDescent="0.25">
      <c r="A106" s="75" t="s">
        <v>1071</v>
      </c>
      <c r="B106" s="98">
        <v>1</v>
      </c>
      <c r="C106" s="99">
        <v>34</v>
      </c>
      <c r="D106" s="76">
        <v>0.59</v>
      </c>
      <c r="E106" s="77">
        <v>0.59</v>
      </c>
    </row>
    <row r="107" spans="1:5" x14ac:dyDescent="0.25">
      <c r="A107" s="75" t="s">
        <v>1072</v>
      </c>
      <c r="B107" s="98">
        <v>1</v>
      </c>
      <c r="C107" s="99">
        <v>12</v>
      </c>
      <c r="D107" s="76">
        <v>0.59</v>
      </c>
      <c r="E107" s="77">
        <v>0.59</v>
      </c>
    </row>
    <row r="108" spans="1:5" x14ac:dyDescent="0.25">
      <c r="A108" s="75" t="s">
        <v>1073</v>
      </c>
      <c r="B108" s="98">
        <v>1</v>
      </c>
      <c r="C108" s="99">
        <v>46</v>
      </c>
      <c r="D108" s="76">
        <v>0.6</v>
      </c>
      <c r="E108" s="77">
        <v>0.59</v>
      </c>
    </row>
    <row r="109" spans="1:5" x14ac:dyDescent="0.25">
      <c r="A109" s="75" t="s">
        <v>1074</v>
      </c>
      <c r="B109" s="98">
        <v>2</v>
      </c>
      <c r="C109" s="99">
        <v>1</v>
      </c>
      <c r="D109" s="76">
        <v>0.59</v>
      </c>
      <c r="E109" s="77">
        <v>0.59</v>
      </c>
    </row>
    <row r="110" spans="1:5" x14ac:dyDescent="0.25">
      <c r="A110" s="75" t="s">
        <v>1075</v>
      </c>
      <c r="B110" s="98">
        <v>1</v>
      </c>
      <c r="C110" s="99">
        <v>2</v>
      </c>
      <c r="D110" s="76">
        <v>0.59</v>
      </c>
      <c r="E110" s="77">
        <v>0.59</v>
      </c>
    </row>
    <row r="111" spans="1:5" x14ac:dyDescent="0.25">
      <c r="A111" s="75" t="s">
        <v>1076</v>
      </c>
      <c r="B111" s="98">
        <v>1</v>
      </c>
      <c r="C111" s="99">
        <v>19</v>
      </c>
      <c r="D111" s="76">
        <v>0.57999999999999996</v>
      </c>
      <c r="E111" s="77">
        <v>0.57999999999999996</v>
      </c>
    </row>
    <row r="112" spans="1:5" x14ac:dyDescent="0.25">
      <c r="A112" s="75" t="s">
        <v>1077</v>
      </c>
      <c r="B112" s="98">
        <v>5</v>
      </c>
      <c r="C112" s="99">
        <v>1</v>
      </c>
      <c r="D112" s="76">
        <v>0.57999999999999996</v>
      </c>
      <c r="E112" s="77">
        <v>0.57999999999999996</v>
      </c>
    </row>
    <row r="113" spans="1:5" x14ac:dyDescent="0.25">
      <c r="A113" s="75" t="s">
        <v>1078</v>
      </c>
      <c r="B113" s="98">
        <v>1</v>
      </c>
      <c r="C113" s="99">
        <v>1</v>
      </c>
      <c r="D113" s="76">
        <v>0.57000000000000006</v>
      </c>
      <c r="E113" s="77">
        <v>0.57000000000000006</v>
      </c>
    </row>
    <row r="114" spans="1:5" x14ac:dyDescent="0.25">
      <c r="A114" s="75" t="s">
        <v>1079</v>
      </c>
      <c r="B114" s="98">
        <v>1</v>
      </c>
      <c r="C114" s="99">
        <v>5</v>
      </c>
      <c r="D114" s="76">
        <v>0.57000000000000006</v>
      </c>
      <c r="E114" s="77">
        <v>0.57000000000000006</v>
      </c>
    </row>
    <row r="115" spans="1:5" x14ac:dyDescent="0.25">
      <c r="A115" s="75" t="s">
        <v>1080</v>
      </c>
      <c r="B115" s="98">
        <v>1</v>
      </c>
      <c r="C115" s="99">
        <v>16</v>
      </c>
      <c r="D115" s="76">
        <v>0.57000000000000006</v>
      </c>
      <c r="E115" s="77">
        <v>0.57000000000000006</v>
      </c>
    </row>
    <row r="116" spans="1:5" x14ac:dyDescent="0.25">
      <c r="A116" s="75" t="s">
        <v>1081</v>
      </c>
      <c r="B116" s="98">
        <v>1</v>
      </c>
      <c r="C116" s="99">
        <v>1</v>
      </c>
      <c r="D116" s="76">
        <v>0.57000000000000006</v>
      </c>
      <c r="E116" s="77">
        <v>0.57000000000000006</v>
      </c>
    </row>
    <row r="117" spans="1:5" x14ac:dyDescent="0.25">
      <c r="A117" s="75" t="s">
        <v>1082</v>
      </c>
      <c r="B117" s="98">
        <v>6</v>
      </c>
      <c r="C117" s="99">
        <v>1</v>
      </c>
      <c r="D117" s="76">
        <v>0.57000000000000006</v>
      </c>
      <c r="E117" s="77">
        <v>0.57000000000000006</v>
      </c>
    </row>
    <row r="118" spans="1:5" x14ac:dyDescent="0.25">
      <c r="A118" s="75" t="s">
        <v>1083</v>
      </c>
      <c r="B118" s="98">
        <v>1</v>
      </c>
      <c r="C118" s="99">
        <v>1</v>
      </c>
      <c r="D118" s="76">
        <v>0.57999999999999996</v>
      </c>
      <c r="E118" s="77">
        <v>0.57000000000000006</v>
      </c>
    </row>
    <row r="119" spans="1:5" x14ac:dyDescent="0.25">
      <c r="A119" s="75" t="s">
        <v>1084</v>
      </c>
      <c r="B119" s="98">
        <v>1</v>
      </c>
      <c r="C119" s="99">
        <v>1</v>
      </c>
      <c r="D119" s="76">
        <v>0.57000000000000006</v>
      </c>
      <c r="E119" s="77">
        <v>0.57000000000000006</v>
      </c>
    </row>
    <row r="120" spans="1:5" x14ac:dyDescent="0.25">
      <c r="A120" s="75" t="s">
        <v>1085</v>
      </c>
      <c r="B120" s="98">
        <v>1</v>
      </c>
      <c r="C120" s="99">
        <v>1</v>
      </c>
      <c r="D120" s="76">
        <v>0.56000000000000005</v>
      </c>
      <c r="E120" s="77">
        <v>0.56000000000000005</v>
      </c>
    </row>
    <row r="121" spans="1:5" x14ac:dyDescent="0.25">
      <c r="A121" s="75" t="s">
        <v>1086</v>
      </c>
      <c r="B121" s="98">
        <v>1</v>
      </c>
      <c r="C121" s="99">
        <v>2</v>
      </c>
      <c r="D121" s="76">
        <v>0.56000000000000005</v>
      </c>
      <c r="E121" s="77">
        <v>0.56000000000000005</v>
      </c>
    </row>
    <row r="122" spans="1:5" x14ac:dyDescent="0.25">
      <c r="A122" s="75" t="s">
        <v>1087</v>
      </c>
      <c r="B122" s="98">
        <v>1</v>
      </c>
      <c r="C122" s="99">
        <v>19</v>
      </c>
      <c r="D122" s="76">
        <v>0.56000000000000005</v>
      </c>
      <c r="E122" s="77">
        <v>0.56000000000000005</v>
      </c>
    </row>
    <row r="123" spans="1:5" x14ac:dyDescent="0.25">
      <c r="A123" s="75" t="s">
        <v>1088</v>
      </c>
      <c r="B123" s="98">
        <v>1</v>
      </c>
      <c r="C123" s="99">
        <v>9</v>
      </c>
      <c r="D123" s="76">
        <v>0.56000000000000005</v>
      </c>
      <c r="E123" s="77">
        <v>0.56000000000000005</v>
      </c>
    </row>
    <row r="124" spans="1:5" x14ac:dyDescent="0.25">
      <c r="A124" s="75" t="s">
        <v>1089</v>
      </c>
      <c r="B124" s="98">
        <v>1</v>
      </c>
      <c r="C124" s="99">
        <v>18</v>
      </c>
      <c r="D124" s="76">
        <v>0.56000000000000005</v>
      </c>
      <c r="E124" s="77">
        <v>0.56000000000000005</v>
      </c>
    </row>
    <row r="125" spans="1:5" x14ac:dyDescent="0.25">
      <c r="A125" s="75" t="s">
        <v>1090</v>
      </c>
      <c r="B125" s="98">
        <v>1</v>
      </c>
      <c r="C125" s="99">
        <v>1</v>
      </c>
      <c r="D125" s="76">
        <v>0.56000000000000005</v>
      </c>
      <c r="E125" s="77">
        <v>0.56000000000000005</v>
      </c>
    </row>
    <row r="126" spans="1:5" x14ac:dyDescent="0.25">
      <c r="A126" s="75" t="s">
        <v>1091</v>
      </c>
      <c r="B126" s="98">
        <v>1</v>
      </c>
      <c r="C126" s="99">
        <v>3</v>
      </c>
      <c r="D126" s="76">
        <v>0.55000000000000004</v>
      </c>
      <c r="E126" s="77">
        <v>0.55000000000000004</v>
      </c>
    </row>
    <row r="127" spans="1:5" x14ac:dyDescent="0.25">
      <c r="A127" s="75" t="s">
        <v>1092</v>
      </c>
      <c r="B127" s="98">
        <v>1</v>
      </c>
      <c r="C127" s="99">
        <v>2</v>
      </c>
      <c r="D127" s="76">
        <v>0.55000000000000004</v>
      </c>
      <c r="E127" s="77">
        <v>0.55000000000000004</v>
      </c>
    </row>
    <row r="128" spans="1:5" x14ac:dyDescent="0.25">
      <c r="A128" s="75" t="s">
        <v>1093</v>
      </c>
      <c r="B128" s="98">
        <v>1</v>
      </c>
      <c r="C128" s="99">
        <v>1</v>
      </c>
      <c r="D128" s="76">
        <v>0.55000000000000004</v>
      </c>
      <c r="E128" s="77">
        <v>0.55000000000000004</v>
      </c>
    </row>
    <row r="129" spans="1:5" x14ac:dyDescent="0.25">
      <c r="A129" s="75" t="s">
        <v>1094</v>
      </c>
      <c r="B129" s="98">
        <v>1</v>
      </c>
      <c r="C129" s="99">
        <v>72</v>
      </c>
      <c r="D129" s="76">
        <v>0.55000000000000004</v>
      </c>
      <c r="E129" s="77">
        <v>0.55000000000000004</v>
      </c>
    </row>
    <row r="130" spans="1:5" x14ac:dyDescent="0.25">
      <c r="A130" s="75" t="s">
        <v>1095</v>
      </c>
      <c r="B130" s="98">
        <v>1</v>
      </c>
      <c r="C130" s="99">
        <v>4</v>
      </c>
      <c r="D130" s="76">
        <v>0.55000000000000004</v>
      </c>
      <c r="E130" s="77">
        <v>0.55000000000000004</v>
      </c>
    </row>
    <row r="131" spans="1:5" x14ac:dyDescent="0.25">
      <c r="A131" s="75" t="s">
        <v>1096</v>
      </c>
      <c r="B131" s="98">
        <v>1</v>
      </c>
      <c r="C131" s="99">
        <v>2</v>
      </c>
      <c r="D131" s="76">
        <v>0.55000000000000004</v>
      </c>
      <c r="E131" s="77">
        <v>0.55000000000000004</v>
      </c>
    </row>
    <row r="132" spans="1:5" x14ac:dyDescent="0.25">
      <c r="A132" s="75" t="s">
        <v>1097</v>
      </c>
      <c r="B132" s="98">
        <v>1</v>
      </c>
      <c r="C132" s="99">
        <v>20</v>
      </c>
      <c r="D132" s="76">
        <v>0.55000000000000004</v>
      </c>
      <c r="E132" s="77">
        <v>0.55000000000000004</v>
      </c>
    </row>
    <row r="133" spans="1:5" x14ac:dyDescent="0.25">
      <c r="A133" s="75" t="s">
        <v>1098</v>
      </c>
      <c r="B133" s="98">
        <v>1</v>
      </c>
      <c r="C133" s="99">
        <v>14</v>
      </c>
      <c r="D133" s="76">
        <v>0.55000000000000004</v>
      </c>
      <c r="E133" s="77">
        <v>0.55000000000000004</v>
      </c>
    </row>
    <row r="134" spans="1:5" x14ac:dyDescent="0.25">
      <c r="A134" s="75" t="s">
        <v>1099</v>
      </c>
      <c r="B134" s="98">
        <v>1</v>
      </c>
      <c r="C134" s="99">
        <v>1</v>
      </c>
      <c r="D134" s="76">
        <v>0.54</v>
      </c>
      <c r="E134" s="77">
        <v>0.54</v>
      </c>
    </row>
    <row r="135" spans="1:5" x14ac:dyDescent="0.25">
      <c r="A135" s="75" t="s">
        <v>1100</v>
      </c>
      <c r="B135" s="98">
        <v>1</v>
      </c>
      <c r="C135" s="99">
        <v>1</v>
      </c>
      <c r="D135" s="76">
        <v>0.54</v>
      </c>
      <c r="E135" s="77">
        <v>0.54</v>
      </c>
    </row>
    <row r="136" spans="1:5" x14ac:dyDescent="0.25">
      <c r="A136" s="75" t="s">
        <v>1101</v>
      </c>
      <c r="B136" s="98">
        <v>1</v>
      </c>
      <c r="C136" s="99">
        <v>15</v>
      </c>
      <c r="D136" s="76">
        <v>0.54</v>
      </c>
      <c r="E136" s="77">
        <v>0.54</v>
      </c>
    </row>
    <row r="137" spans="1:5" x14ac:dyDescent="0.25">
      <c r="A137" s="75" t="s">
        <v>1102</v>
      </c>
      <c r="B137" s="98">
        <v>1</v>
      </c>
      <c r="C137" s="99">
        <v>4</v>
      </c>
      <c r="D137" s="76">
        <v>0.54</v>
      </c>
      <c r="E137" s="77">
        <v>0.54</v>
      </c>
    </row>
    <row r="138" spans="1:5" x14ac:dyDescent="0.25">
      <c r="A138" s="75" t="s">
        <v>1103</v>
      </c>
      <c r="B138" s="98">
        <v>1</v>
      </c>
      <c r="C138" s="99">
        <v>2</v>
      </c>
      <c r="D138" s="76">
        <v>0.54</v>
      </c>
      <c r="E138" s="77">
        <v>0.54</v>
      </c>
    </row>
    <row r="139" spans="1:5" x14ac:dyDescent="0.25">
      <c r="A139" s="75" t="s">
        <v>1104</v>
      </c>
      <c r="B139" s="98">
        <v>3</v>
      </c>
      <c r="C139" s="99">
        <v>1</v>
      </c>
      <c r="D139" s="76">
        <v>0.53</v>
      </c>
      <c r="E139" s="77">
        <v>0.53</v>
      </c>
    </row>
    <row r="140" spans="1:5" x14ac:dyDescent="0.25">
      <c r="A140" s="75" t="s">
        <v>1105</v>
      </c>
      <c r="B140" s="98">
        <v>1</v>
      </c>
      <c r="C140" s="99">
        <v>1</v>
      </c>
      <c r="D140" s="76">
        <v>0.53</v>
      </c>
      <c r="E140" s="77">
        <v>0.53</v>
      </c>
    </row>
    <row r="141" spans="1:5" x14ac:dyDescent="0.25">
      <c r="A141" s="75" t="s">
        <v>1106</v>
      </c>
      <c r="B141" s="98">
        <v>1</v>
      </c>
      <c r="C141" s="99">
        <v>17</v>
      </c>
      <c r="D141" s="76">
        <v>0.53</v>
      </c>
      <c r="E141" s="77">
        <v>0.53</v>
      </c>
    </row>
    <row r="142" spans="1:5" x14ac:dyDescent="0.25">
      <c r="A142" s="75" t="s">
        <v>1107</v>
      </c>
      <c r="B142" s="98">
        <v>1</v>
      </c>
      <c r="C142" s="99">
        <v>10</v>
      </c>
      <c r="D142" s="76">
        <v>0.53</v>
      </c>
      <c r="E142" s="77">
        <v>0.53</v>
      </c>
    </row>
    <row r="143" spans="1:5" x14ac:dyDescent="0.25">
      <c r="A143" s="75" t="s">
        <v>1108</v>
      </c>
      <c r="B143" s="98">
        <v>1</v>
      </c>
      <c r="C143" s="99">
        <v>36</v>
      </c>
      <c r="D143" s="76">
        <v>0.53</v>
      </c>
      <c r="E143" s="77">
        <v>0.53</v>
      </c>
    </row>
    <row r="144" spans="1:5" x14ac:dyDescent="0.25">
      <c r="A144" s="75" t="s">
        <v>1109</v>
      </c>
      <c r="B144" s="98">
        <v>1</v>
      </c>
      <c r="C144" s="99">
        <v>4</v>
      </c>
      <c r="D144" s="76">
        <v>0.53</v>
      </c>
      <c r="E144" s="77">
        <v>0.53</v>
      </c>
    </row>
    <row r="145" spans="1:5" x14ac:dyDescent="0.25">
      <c r="A145" s="75" t="s">
        <v>1110</v>
      </c>
      <c r="B145" s="98">
        <v>2</v>
      </c>
      <c r="C145" s="99">
        <v>1</v>
      </c>
      <c r="D145" s="76">
        <v>0.52</v>
      </c>
      <c r="E145" s="77">
        <v>0.52</v>
      </c>
    </row>
    <row r="146" spans="1:5" x14ac:dyDescent="0.25">
      <c r="A146" s="75" t="s">
        <v>1111</v>
      </c>
      <c r="B146" s="98">
        <v>1</v>
      </c>
      <c r="C146" s="99">
        <v>9</v>
      </c>
      <c r="D146" s="76">
        <v>0.52</v>
      </c>
      <c r="E146" s="77">
        <v>0.52</v>
      </c>
    </row>
    <row r="147" spans="1:5" x14ac:dyDescent="0.25">
      <c r="A147" s="75" t="s">
        <v>1112</v>
      </c>
      <c r="B147" s="98">
        <v>1</v>
      </c>
      <c r="C147" s="99">
        <v>4</v>
      </c>
      <c r="D147" s="76">
        <v>0.52</v>
      </c>
      <c r="E147" s="77">
        <v>0.52</v>
      </c>
    </row>
    <row r="148" spans="1:5" x14ac:dyDescent="0.25">
      <c r="A148" s="75" t="s">
        <v>1113</v>
      </c>
      <c r="B148" s="98">
        <v>1</v>
      </c>
      <c r="C148" s="99">
        <v>2</v>
      </c>
      <c r="D148" s="76">
        <v>0.51</v>
      </c>
      <c r="E148" s="77">
        <v>0.51</v>
      </c>
    </row>
    <row r="149" spans="1:5" x14ac:dyDescent="0.25">
      <c r="A149" s="75" t="s">
        <v>1114</v>
      </c>
      <c r="B149" s="98">
        <v>2</v>
      </c>
      <c r="C149" s="99">
        <v>1</v>
      </c>
      <c r="D149" s="76">
        <v>0.51</v>
      </c>
      <c r="E149" s="77">
        <v>0.51</v>
      </c>
    </row>
    <row r="150" spans="1:5" x14ac:dyDescent="0.25">
      <c r="A150" s="75" t="s">
        <v>1115</v>
      </c>
      <c r="B150" s="98">
        <v>1</v>
      </c>
      <c r="C150" s="99">
        <v>6</v>
      </c>
      <c r="D150" s="76">
        <v>0.5</v>
      </c>
      <c r="E150" s="77">
        <v>0.5</v>
      </c>
    </row>
    <row r="151" spans="1:5" x14ac:dyDescent="0.25">
      <c r="A151" s="75" t="s">
        <v>1116</v>
      </c>
      <c r="B151" s="98">
        <v>1</v>
      </c>
      <c r="C151" s="99">
        <v>2</v>
      </c>
      <c r="D151" s="76">
        <v>0.5</v>
      </c>
      <c r="E151" s="77">
        <v>0.5</v>
      </c>
    </row>
    <row r="152" spans="1:5" x14ac:dyDescent="0.25">
      <c r="A152" s="75" t="s">
        <v>1117</v>
      </c>
      <c r="B152" s="98">
        <v>1</v>
      </c>
      <c r="C152" s="99">
        <v>55</v>
      </c>
      <c r="D152" s="76">
        <v>0.5</v>
      </c>
      <c r="E152" s="77">
        <v>0.5</v>
      </c>
    </row>
    <row r="153" spans="1:5" x14ac:dyDescent="0.25">
      <c r="A153" s="75" t="s">
        <v>1118</v>
      </c>
      <c r="B153" s="98">
        <v>1</v>
      </c>
      <c r="C153" s="99">
        <v>10</v>
      </c>
      <c r="D153" s="76">
        <v>0.5</v>
      </c>
      <c r="E153" s="77">
        <v>0.5</v>
      </c>
    </row>
    <row r="154" spans="1:5" x14ac:dyDescent="0.25">
      <c r="A154" s="75" t="s">
        <v>1119</v>
      </c>
      <c r="B154" s="98">
        <v>1</v>
      </c>
      <c r="C154" s="99">
        <v>14</v>
      </c>
      <c r="D154" s="76">
        <v>0.5</v>
      </c>
      <c r="E154" s="77">
        <v>0.5</v>
      </c>
    </row>
    <row r="155" spans="1:5" x14ac:dyDescent="0.25">
      <c r="A155" s="75" t="s">
        <v>1120</v>
      </c>
      <c r="B155" s="98">
        <v>2</v>
      </c>
      <c r="C155" s="99">
        <v>1</v>
      </c>
      <c r="D155" s="76">
        <v>0.49</v>
      </c>
      <c r="E155" s="77">
        <v>0.49</v>
      </c>
    </row>
    <row r="156" spans="1:5" x14ac:dyDescent="0.25">
      <c r="A156" s="75" t="s">
        <v>1121</v>
      </c>
      <c r="B156" s="98">
        <v>2</v>
      </c>
      <c r="C156" s="99">
        <v>1</v>
      </c>
      <c r="D156" s="76">
        <v>0.49</v>
      </c>
      <c r="E156" s="77">
        <v>0.49</v>
      </c>
    </row>
    <row r="157" spans="1:5" x14ac:dyDescent="0.25">
      <c r="A157" s="75" t="s">
        <v>1122</v>
      </c>
      <c r="B157" s="98">
        <v>1</v>
      </c>
      <c r="C157" s="99">
        <v>6</v>
      </c>
      <c r="D157" s="76">
        <v>0.49</v>
      </c>
      <c r="E157" s="77">
        <v>0.49</v>
      </c>
    </row>
    <row r="158" spans="1:5" x14ac:dyDescent="0.25">
      <c r="A158" s="75" t="s">
        <v>1123</v>
      </c>
      <c r="B158" s="98">
        <v>1</v>
      </c>
      <c r="C158" s="99">
        <v>39</v>
      </c>
      <c r="D158" s="76">
        <v>0.49</v>
      </c>
      <c r="E158" s="77">
        <v>0.49</v>
      </c>
    </row>
    <row r="159" spans="1:5" x14ac:dyDescent="0.25">
      <c r="A159" s="75" t="s">
        <v>1124</v>
      </c>
      <c r="B159" s="98">
        <v>1</v>
      </c>
      <c r="C159" s="99">
        <v>2</v>
      </c>
      <c r="D159" s="76">
        <v>0.49</v>
      </c>
      <c r="E159" s="77">
        <v>0.49</v>
      </c>
    </row>
    <row r="160" spans="1:5" x14ac:dyDescent="0.25">
      <c r="A160" s="75" t="s">
        <v>1125</v>
      </c>
      <c r="B160" s="98">
        <v>1</v>
      </c>
      <c r="C160" s="99">
        <v>7</v>
      </c>
      <c r="D160" s="76">
        <v>0.49</v>
      </c>
      <c r="E160" s="77">
        <v>0.49</v>
      </c>
    </row>
    <row r="161" spans="1:5" x14ac:dyDescent="0.25">
      <c r="A161" s="75" t="s">
        <v>1126</v>
      </c>
      <c r="B161" s="98">
        <v>1</v>
      </c>
      <c r="C161" s="99">
        <v>4</v>
      </c>
      <c r="D161" s="76">
        <v>0.49</v>
      </c>
      <c r="E161" s="77">
        <v>0.49</v>
      </c>
    </row>
    <row r="162" spans="1:5" x14ac:dyDescent="0.25">
      <c r="A162" s="75" t="s">
        <v>1127</v>
      </c>
      <c r="B162" s="98">
        <v>1</v>
      </c>
      <c r="C162" s="99">
        <v>6</v>
      </c>
      <c r="D162" s="76">
        <v>0.49</v>
      </c>
      <c r="E162" s="77">
        <v>0.49</v>
      </c>
    </row>
    <row r="163" spans="1:5" x14ac:dyDescent="0.25">
      <c r="A163" s="75" t="s">
        <v>1128</v>
      </c>
      <c r="B163" s="98">
        <v>1</v>
      </c>
      <c r="C163" s="99">
        <v>2</v>
      </c>
      <c r="D163" s="76">
        <v>0.48</v>
      </c>
      <c r="E163" s="77">
        <v>0.48</v>
      </c>
    </row>
    <row r="164" spans="1:5" x14ac:dyDescent="0.25">
      <c r="A164" s="75" t="s">
        <v>1129</v>
      </c>
      <c r="B164" s="98">
        <v>3</v>
      </c>
      <c r="C164" s="99">
        <v>1</v>
      </c>
      <c r="D164" s="76">
        <v>0.48</v>
      </c>
      <c r="E164" s="77">
        <v>0.48</v>
      </c>
    </row>
    <row r="165" spans="1:5" x14ac:dyDescent="0.25">
      <c r="A165" s="75" t="s">
        <v>1130</v>
      </c>
      <c r="B165" s="98">
        <v>2</v>
      </c>
      <c r="C165" s="99">
        <v>1</v>
      </c>
      <c r="D165" s="76">
        <v>0.48</v>
      </c>
      <c r="E165" s="77">
        <v>0.48</v>
      </c>
    </row>
    <row r="166" spans="1:5" x14ac:dyDescent="0.25">
      <c r="A166" s="75" t="s">
        <v>1131</v>
      </c>
      <c r="B166" s="98">
        <v>1</v>
      </c>
      <c r="C166" s="99">
        <v>3</v>
      </c>
      <c r="D166" s="76">
        <v>0.48</v>
      </c>
      <c r="E166" s="77">
        <v>0.48</v>
      </c>
    </row>
    <row r="167" spans="1:5" x14ac:dyDescent="0.25">
      <c r="A167" s="75" t="s">
        <v>1132</v>
      </c>
      <c r="B167" s="98">
        <v>1</v>
      </c>
      <c r="C167" s="99">
        <v>13</v>
      </c>
      <c r="D167" s="76">
        <v>0.48</v>
      </c>
      <c r="E167" s="77">
        <v>0.48</v>
      </c>
    </row>
    <row r="168" spans="1:5" x14ac:dyDescent="0.25">
      <c r="A168" s="75" t="s">
        <v>1133</v>
      </c>
      <c r="B168" s="98">
        <v>1</v>
      </c>
      <c r="C168" s="99">
        <v>3</v>
      </c>
      <c r="D168" s="76">
        <v>0.48</v>
      </c>
      <c r="E168" s="77">
        <v>0.48</v>
      </c>
    </row>
    <row r="169" spans="1:5" x14ac:dyDescent="0.25">
      <c r="A169" s="75" t="s">
        <v>1134</v>
      </c>
      <c r="B169" s="98">
        <v>1</v>
      </c>
      <c r="C169" s="99">
        <v>4</v>
      </c>
      <c r="D169" s="76">
        <v>0.48</v>
      </c>
      <c r="E169" s="77">
        <v>0.48</v>
      </c>
    </row>
    <row r="170" spans="1:5" x14ac:dyDescent="0.25">
      <c r="A170" s="75" t="s">
        <v>1135</v>
      </c>
      <c r="B170" s="98">
        <v>1</v>
      </c>
      <c r="C170" s="99">
        <v>1</v>
      </c>
      <c r="D170" s="76">
        <v>0.47000000000000003</v>
      </c>
      <c r="E170" s="77">
        <v>0.47000000000000003</v>
      </c>
    </row>
    <row r="171" spans="1:5" x14ac:dyDescent="0.25">
      <c r="A171" s="75" t="s">
        <v>1136</v>
      </c>
      <c r="B171" s="98">
        <v>2</v>
      </c>
      <c r="C171" s="99">
        <v>1</v>
      </c>
      <c r="D171" s="76">
        <v>0.47000000000000003</v>
      </c>
      <c r="E171" s="77">
        <v>0.47000000000000003</v>
      </c>
    </row>
    <row r="172" spans="1:5" x14ac:dyDescent="0.25">
      <c r="A172" s="75" t="s">
        <v>1137</v>
      </c>
      <c r="B172" s="98">
        <v>1</v>
      </c>
      <c r="C172" s="99">
        <v>4</v>
      </c>
      <c r="D172" s="76">
        <v>0.47000000000000003</v>
      </c>
      <c r="E172" s="77">
        <v>0.47000000000000003</v>
      </c>
    </row>
    <row r="173" spans="1:5" x14ac:dyDescent="0.25">
      <c r="A173" s="75" t="s">
        <v>1138</v>
      </c>
      <c r="B173" s="98">
        <v>1</v>
      </c>
      <c r="C173" s="99">
        <v>4</v>
      </c>
      <c r="D173" s="76">
        <v>0.47000000000000003</v>
      </c>
      <c r="E173" s="77">
        <v>0.47000000000000003</v>
      </c>
    </row>
    <row r="174" spans="1:5" x14ac:dyDescent="0.25">
      <c r="A174" s="75" t="s">
        <v>1139</v>
      </c>
      <c r="B174" s="98">
        <v>1</v>
      </c>
      <c r="C174" s="99">
        <v>19</v>
      </c>
      <c r="D174" s="76">
        <v>0.47000000000000003</v>
      </c>
      <c r="E174" s="77">
        <v>0.47000000000000003</v>
      </c>
    </row>
    <row r="175" spans="1:5" x14ac:dyDescent="0.25">
      <c r="A175" s="75" t="s">
        <v>1140</v>
      </c>
      <c r="B175" s="98">
        <v>1</v>
      </c>
      <c r="C175" s="99">
        <v>18</v>
      </c>
      <c r="D175" s="76">
        <v>0.47000000000000003</v>
      </c>
      <c r="E175" s="77">
        <v>0.47000000000000003</v>
      </c>
    </row>
    <row r="176" spans="1:5" x14ac:dyDescent="0.25">
      <c r="A176" s="75" t="s">
        <v>1141</v>
      </c>
      <c r="B176" s="98">
        <v>1</v>
      </c>
      <c r="C176" s="99">
        <v>7</v>
      </c>
      <c r="D176" s="76">
        <v>0.47000000000000003</v>
      </c>
      <c r="E176" s="77">
        <v>0.47000000000000003</v>
      </c>
    </row>
    <row r="177" spans="1:5" x14ac:dyDescent="0.25">
      <c r="A177" s="75" t="s">
        <v>1142</v>
      </c>
      <c r="B177" s="98">
        <v>1</v>
      </c>
      <c r="C177" s="99">
        <v>36</v>
      </c>
      <c r="D177" s="76">
        <v>0.47000000000000003</v>
      </c>
      <c r="E177" s="77">
        <v>0.47000000000000003</v>
      </c>
    </row>
    <row r="178" spans="1:5" x14ac:dyDescent="0.25">
      <c r="A178" s="75" t="s">
        <v>1143</v>
      </c>
      <c r="B178" s="98">
        <v>1</v>
      </c>
      <c r="C178" s="99">
        <v>4</v>
      </c>
      <c r="D178" s="76">
        <v>0.47000000000000003</v>
      </c>
      <c r="E178" s="77">
        <v>0.47000000000000003</v>
      </c>
    </row>
    <row r="179" spans="1:5" x14ac:dyDescent="0.25">
      <c r="A179" s="75" t="s">
        <v>1144</v>
      </c>
      <c r="B179" s="98">
        <v>2</v>
      </c>
      <c r="C179" s="99">
        <v>1</v>
      </c>
      <c r="D179" s="76">
        <v>0.46</v>
      </c>
      <c r="E179" s="77">
        <v>0.46</v>
      </c>
    </row>
    <row r="180" spans="1:5" x14ac:dyDescent="0.25">
      <c r="A180" s="75" t="s">
        <v>1145</v>
      </c>
      <c r="B180" s="98">
        <v>1</v>
      </c>
      <c r="C180" s="99">
        <v>2</v>
      </c>
      <c r="D180" s="76">
        <v>0.45</v>
      </c>
      <c r="E180" s="77">
        <v>0.46</v>
      </c>
    </row>
    <row r="181" spans="1:5" x14ac:dyDescent="0.25">
      <c r="A181" s="75" t="s">
        <v>1146</v>
      </c>
      <c r="B181" s="98">
        <v>2</v>
      </c>
      <c r="C181" s="99">
        <v>1</v>
      </c>
      <c r="D181" s="76">
        <v>0.46</v>
      </c>
      <c r="E181" s="77">
        <v>0.46</v>
      </c>
    </row>
    <row r="182" spans="1:5" x14ac:dyDescent="0.25">
      <c r="A182" s="75" t="s">
        <v>1147</v>
      </c>
      <c r="B182" s="98">
        <v>1</v>
      </c>
      <c r="C182" s="99">
        <v>7</v>
      </c>
      <c r="D182" s="76">
        <v>0.46</v>
      </c>
      <c r="E182" s="77">
        <v>0.46</v>
      </c>
    </row>
    <row r="183" spans="1:5" x14ac:dyDescent="0.25">
      <c r="A183" s="75" t="s">
        <v>1148</v>
      </c>
      <c r="B183" s="98">
        <v>1</v>
      </c>
      <c r="C183" s="99">
        <v>3</v>
      </c>
      <c r="D183" s="76">
        <v>0.46</v>
      </c>
      <c r="E183" s="77">
        <v>0.46</v>
      </c>
    </row>
    <row r="184" spans="1:5" x14ac:dyDescent="0.25">
      <c r="A184" s="75" t="s">
        <v>1149</v>
      </c>
      <c r="B184" s="98">
        <v>1</v>
      </c>
      <c r="C184" s="99">
        <v>6</v>
      </c>
      <c r="D184" s="76">
        <v>0.46</v>
      </c>
      <c r="E184" s="77">
        <v>0.46</v>
      </c>
    </row>
    <row r="185" spans="1:5" x14ac:dyDescent="0.25">
      <c r="A185" s="75" t="s">
        <v>1150</v>
      </c>
      <c r="B185" s="98">
        <v>1</v>
      </c>
      <c r="C185" s="99">
        <v>6</v>
      </c>
      <c r="D185" s="76">
        <v>0.46</v>
      </c>
      <c r="E185" s="77">
        <v>0.46</v>
      </c>
    </row>
    <row r="186" spans="1:5" x14ac:dyDescent="0.25">
      <c r="A186" s="75" t="s">
        <v>1151</v>
      </c>
      <c r="B186" s="98">
        <v>1</v>
      </c>
      <c r="C186" s="99">
        <v>5</v>
      </c>
      <c r="D186" s="76">
        <v>0.46</v>
      </c>
      <c r="E186" s="77">
        <v>0.46</v>
      </c>
    </row>
    <row r="187" spans="1:5" x14ac:dyDescent="0.25">
      <c r="A187" s="75" t="s">
        <v>1152</v>
      </c>
      <c r="B187" s="98">
        <v>1</v>
      </c>
      <c r="C187" s="99">
        <v>3</v>
      </c>
      <c r="D187" s="76">
        <v>0.46</v>
      </c>
      <c r="E187" s="77">
        <v>0.46</v>
      </c>
    </row>
    <row r="188" spans="1:5" x14ac:dyDescent="0.25">
      <c r="A188" s="75" t="s">
        <v>1153</v>
      </c>
      <c r="B188" s="98">
        <v>4</v>
      </c>
      <c r="C188" s="99">
        <v>1</v>
      </c>
      <c r="D188" s="76">
        <v>0.46</v>
      </c>
      <c r="E188" s="77">
        <v>0.46</v>
      </c>
    </row>
    <row r="189" spans="1:5" x14ac:dyDescent="0.25">
      <c r="A189" s="75" t="s">
        <v>1154</v>
      </c>
      <c r="B189" s="98">
        <v>1</v>
      </c>
      <c r="C189" s="99">
        <v>4</v>
      </c>
      <c r="D189" s="76">
        <v>0.45</v>
      </c>
      <c r="E189" s="77">
        <v>0.45</v>
      </c>
    </row>
    <row r="190" spans="1:5" x14ac:dyDescent="0.25">
      <c r="A190" s="75" t="s">
        <v>1155</v>
      </c>
      <c r="B190" s="98">
        <v>1</v>
      </c>
      <c r="C190" s="99">
        <v>9</v>
      </c>
      <c r="D190" s="76">
        <v>0.45</v>
      </c>
      <c r="E190" s="77">
        <v>0.45</v>
      </c>
    </row>
    <row r="191" spans="1:5" x14ac:dyDescent="0.25">
      <c r="A191" s="75" t="s">
        <v>1156</v>
      </c>
      <c r="B191" s="98">
        <v>1</v>
      </c>
      <c r="C191" s="99">
        <v>27</v>
      </c>
      <c r="D191" s="76">
        <v>0.45</v>
      </c>
      <c r="E191" s="77">
        <v>0.45</v>
      </c>
    </row>
    <row r="192" spans="1:5" x14ac:dyDescent="0.25">
      <c r="A192" s="75" t="s">
        <v>1157</v>
      </c>
      <c r="B192" s="98">
        <v>1</v>
      </c>
      <c r="C192" s="99">
        <v>8</v>
      </c>
      <c r="D192" s="76">
        <v>0.45</v>
      </c>
      <c r="E192" s="77">
        <v>0.45</v>
      </c>
    </row>
    <row r="193" spans="1:5" x14ac:dyDescent="0.25">
      <c r="A193" s="75" t="s">
        <v>1158</v>
      </c>
      <c r="B193" s="98">
        <v>4</v>
      </c>
      <c r="C193" s="99">
        <v>1</v>
      </c>
      <c r="D193" s="76">
        <v>0.45</v>
      </c>
      <c r="E193" s="77">
        <v>0.45</v>
      </c>
    </row>
    <row r="194" spans="1:5" x14ac:dyDescent="0.25">
      <c r="A194" s="75" t="s">
        <v>1159</v>
      </c>
      <c r="B194" s="98">
        <v>1</v>
      </c>
      <c r="C194" s="99">
        <v>1</v>
      </c>
      <c r="D194" s="76">
        <v>0.45</v>
      </c>
      <c r="E194" s="77">
        <v>0.45</v>
      </c>
    </row>
    <row r="195" spans="1:5" x14ac:dyDescent="0.25">
      <c r="A195" s="75" t="s">
        <v>1160</v>
      </c>
      <c r="B195" s="98">
        <v>1</v>
      </c>
      <c r="C195" s="99">
        <v>5</v>
      </c>
      <c r="D195" s="76">
        <v>0.44</v>
      </c>
      <c r="E195" s="77">
        <v>0.44</v>
      </c>
    </row>
    <row r="196" spans="1:5" x14ac:dyDescent="0.25">
      <c r="A196" s="75" t="s">
        <v>1161</v>
      </c>
      <c r="B196" s="98">
        <v>1</v>
      </c>
      <c r="C196" s="99">
        <v>5</v>
      </c>
      <c r="D196" s="76">
        <v>0.44</v>
      </c>
      <c r="E196" s="77">
        <v>0.44</v>
      </c>
    </row>
    <row r="197" spans="1:5" x14ac:dyDescent="0.25">
      <c r="A197" s="75" t="s">
        <v>1162</v>
      </c>
      <c r="B197" s="98">
        <v>1</v>
      </c>
      <c r="C197" s="99">
        <v>4</v>
      </c>
      <c r="D197" s="76">
        <v>0.43</v>
      </c>
      <c r="E197" s="77">
        <v>0.43</v>
      </c>
    </row>
    <row r="198" spans="1:5" x14ac:dyDescent="0.25">
      <c r="A198" s="75" t="s">
        <v>1163</v>
      </c>
      <c r="B198" s="98">
        <v>1</v>
      </c>
      <c r="C198" s="99">
        <v>4</v>
      </c>
      <c r="D198" s="76">
        <v>0.43</v>
      </c>
      <c r="E198" s="77">
        <v>0.43</v>
      </c>
    </row>
    <row r="199" spans="1:5" x14ac:dyDescent="0.25">
      <c r="A199" s="75" t="s">
        <v>1164</v>
      </c>
      <c r="B199" s="98">
        <v>1</v>
      </c>
      <c r="C199" s="99">
        <v>2</v>
      </c>
      <c r="D199" s="76">
        <v>0.43</v>
      </c>
      <c r="E199" s="77">
        <v>0.43</v>
      </c>
    </row>
    <row r="200" spans="1:5" x14ac:dyDescent="0.25">
      <c r="A200" s="75" t="s">
        <v>1165</v>
      </c>
      <c r="B200" s="98">
        <v>1</v>
      </c>
      <c r="C200" s="99">
        <v>35</v>
      </c>
      <c r="D200" s="76">
        <v>0.43</v>
      </c>
      <c r="E200" s="77">
        <v>0.43</v>
      </c>
    </row>
    <row r="201" spans="1:5" x14ac:dyDescent="0.25">
      <c r="A201" s="75" t="s">
        <v>1166</v>
      </c>
      <c r="B201" s="98">
        <v>1</v>
      </c>
      <c r="C201" s="99">
        <v>3</v>
      </c>
      <c r="D201" s="76">
        <v>0.42</v>
      </c>
      <c r="E201" s="77">
        <v>0.42</v>
      </c>
    </row>
    <row r="202" spans="1:5" x14ac:dyDescent="0.25">
      <c r="A202" s="75" t="s">
        <v>1167</v>
      </c>
      <c r="B202" s="98">
        <v>6</v>
      </c>
      <c r="C202" s="99">
        <v>1</v>
      </c>
      <c r="D202" s="76">
        <v>0.42</v>
      </c>
      <c r="E202" s="77">
        <v>0.42</v>
      </c>
    </row>
    <row r="203" spans="1:5" x14ac:dyDescent="0.25">
      <c r="A203" s="75" t="s">
        <v>1168</v>
      </c>
      <c r="B203" s="98">
        <v>1</v>
      </c>
      <c r="C203" s="99">
        <v>2</v>
      </c>
      <c r="D203" s="76">
        <v>0.42</v>
      </c>
      <c r="E203" s="77">
        <v>0.42</v>
      </c>
    </row>
    <row r="204" spans="1:5" x14ac:dyDescent="0.25">
      <c r="A204" s="75" t="s">
        <v>1169</v>
      </c>
      <c r="B204" s="98">
        <v>1</v>
      </c>
      <c r="C204" s="99">
        <v>7</v>
      </c>
      <c r="D204" s="76">
        <v>0.42</v>
      </c>
      <c r="E204" s="77">
        <v>0.42</v>
      </c>
    </row>
    <row r="205" spans="1:5" x14ac:dyDescent="0.25">
      <c r="A205" s="75" t="s">
        <v>1170</v>
      </c>
      <c r="B205" s="98">
        <v>1</v>
      </c>
      <c r="C205" s="99">
        <v>4</v>
      </c>
      <c r="D205" s="76">
        <v>0.42</v>
      </c>
      <c r="E205" s="77">
        <v>0.42</v>
      </c>
    </row>
    <row r="206" spans="1:5" x14ac:dyDescent="0.25">
      <c r="A206" s="75" t="s">
        <v>1171</v>
      </c>
      <c r="B206" s="98">
        <v>8</v>
      </c>
      <c r="C206" s="99">
        <v>1</v>
      </c>
      <c r="D206" s="76">
        <v>0.42</v>
      </c>
      <c r="E206" s="77">
        <v>0.42</v>
      </c>
    </row>
    <row r="207" spans="1:5" x14ac:dyDescent="0.25">
      <c r="A207" s="75" t="s">
        <v>1172</v>
      </c>
      <c r="B207" s="98">
        <v>1</v>
      </c>
      <c r="C207" s="99">
        <v>1</v>
      </c>
      <c r="D207" s="76">
        <v>0.41000000000000003</v>
      </c>
      <c r="E207" s="77">
        <v>0.41000000000000003</v>
      </c>
    </row>
    <row r="208" spans="1:5" x14ac:dyDescent="0.25">
      <c r="A208" s="75" t="s">
        <v>1173</v>
      </c>
      <c r="B208" s="98">
        <v>4</v>
      </c>
      <c r="C208" s="99">
        <v>1</v>
      </c>
      <c r="D208" s="76">
        <v>0.41000000000000003</v>
      </c>
      <c r="E208" s="77">
        <v>0.41000000000000003</v>
      </c>
    </row>
    <row r="209" spans="1:5" x14ac:dyDescent="0.25">
      <c r="A209" s="75" t="s">
        <v>1174</v>
      </c>
      <c r="B209" s="98">
        <v>1</v>
      </c>
      <c r="C209" s="99">
        <v>9</v>
      </c>
      <c r="D209" s="76">
        <v>0.41000000000000003</v>
      </c>
      <c r="E209" s="77">
        <v>0.41000000000000003</v>
      </c>
    </row>
    <row r="210" spans="1:5" x14ac:dyDescent="0.25">
      <c r="A210" s="75" t="s">
        <v>1175</v>
      </c>
      <c r="B210" s="98">
        <v>1</v>
      </c>
      <c r="C210" s="99">
        <v>11</v>
      </c>
      <c r="D210" s="76">
        <v>0.41000000000000003</v>
      </c>
      <c r="E210" s="77">
        <v>0.41000000000000003</v>
      </c>
    </row>
    <row r="211" spans="1:5" x14ac:dyDescent="0.25">
      <c r="A211" s="75" t="s">
        <v>1176</v>
      </c>
      <c r="B211" s="98">
        <v>3</v>
      </c>
      <c r="C211" s="99">
        <v>1</v>
      </c>
      <c r="D211" s="76">
        <v>0.4</v>
      </c>
      <c r="E211" s="77">
        <v>0.4</v>
      </c>
    </row>
    <row r="212" spans="1:5" x14ac:dyDescent="0.25">
      <c r="A212" s="75" t="s">
        <v>1177</v>
      </c>
      <c r="B212" s="98">
        <v>1</v>
      </c>
      <c r="C212" s="99">
        <v>2</v>
      </c>
      <c r="D212" s="76">
        <v>0.39</v>
      </c>
      <c r="E212" s="77">
        <v>0.39</v>
      </c>
    </row>
    <row r="213" spans="1:5" x14ac:dyDescent="0.25">
      <c r="A213" s="75" t="s">
        <v>1178</v>
      </c>
      <c r="B213" s="98">
        <v>1</v>
      </c>
      <c r="C213" s="99">
        <v>2</v>
      </c>
      <c r="D213" s="76">
        <v>0.39</v>
      </c>
      <c r="E213" s="77">
        <v>0.39</v>
      </c>
    </row>
    <row r="214" spans="1:5" x14ac:dyDescent="0.25">
      <c r="A214" s="75" t="s">
        <v>1179</v>
      </c>
      <c r="B214" s="98">
        <v>1</v>
      </c>
      <c r="C214" s="99">
        <v>8</v>
      </c>
      <c r="D214" s="76">
        <v>0.39</v>
      </c>
      <c r="E214" s="77">
        <v>0.39</v>
      </c>
    </row>
    <row r="215" spans="1:5" x14ac:dyDescent="0.25">
      <c r="A215" s="75" t="s">
        <v>1180</v>
      </c>
      <c r="B215" s="98">
        <v>2</v>
      </c>
      <c r="C215" s="99">
        <v>1</v>
      </c>
      <c r="D215" s="76">
        <v>0.38</v>
      </c>
      <c r="E215" s="77">
        <v>0.38</v>
      </c>
    </row>
    <row r="216" spans="1:5" x14ac:dyDescent="0.25">
      <c r="A216" s="75" t="s">
        <v>1181</v>
      </c>
      <c r="B216" s="98">
        <v>7</v>
      </c>
      <c r="C216" s="99">
        <v>1</v>
      </c>
      <c r="D216" s="76">
        <v>0.38</v>
      </c>
      <c r="E216" s="77">
        <v>0.38</v>
      </c>
    </row>
    <row r="217" spans="1:5" x14ac:dyDescent="0.25">
      <c r="A217" s="75" t="s">
        <v>1182</v>
      </c>
      <c r="B217" s="98">
        <v>4</v>
      </c>
      <c r="C217" s="99">
        <v>1</v>
      </c>
      <c r="D217" s="76">
        <v>0.37</v>
      </c>
      <c r="E217" s="77">
        <v>0.38</v>
      </c>
    </row>
    <row r="218" spans="1:5" x14ac:dyDescent="0.25">
      <c r="A218" s="75" t="s">
        <v>1183</v>
      </c>
      <c r="B218" s="98">
        <v>1</v>
      </c>
      <c r="C218" s="99">
        <v>1</v>
      </c>
      <c r="D218" s="76">
        <v>0.37</v>
      </c>
      <c r="E218" s="77">
        <v>0.37</v>
      </c>
    </row>
    <row r="219" spans="1:5" x14ac:dyDescent="0.25">
      <c r="A219" s="75" t="s">
        <v>1184</v>
      </c>
      <c r="B219" s="98">
        <v>7</v>
      </c>
      <c r="C219" s="99">
        <v>1</v>
      </c>
      <c r="D219" s="76">
        <v>0.37</v>
      </c>
      <c r="E219" s="77">
        <v>0.37</v>
      </c>
    </row>
    <row r="220" spans="1:5" x14ac:dyDescent="0.25">
      <c r="A220" s="75" t="s">
        <v>1185</v>
      </c>
      <c r="B220" s="98">
        <v>1</v>
      </c>
      <c r="C220" s="99">
        <v>7</v>
      </c>
      <c r="D220" s="76">
        <v>0.35000000000000003</v>
      </c>
      <c r="E220" s="77">
        <v>0.35000000000000003</v>
      </c>
    </row>
    <row r="221" spans="1:5" x14ac:dyDescent="0.25">
      <c r="A221" s="75" t="s">
        <v>1186</v>
      </c>
      <c r="B221" s="98">
        <v>1</v>
      </c>
      <c r="C221" s="99">
        <v>4</v>
      </c>
      <c r="D221" s="76">
        <v>0.34</v>
      </c>
      <c r="E221" s="77">
        <v>0.34</v>
      </c>
    </row>
    <row r="222" spans="1:5" x14ac:dyDescent="0.25">
      <c r="A222" s="75" t="s">
        <v>1187</v>
      </c>
      <c r="B222" s="98">
        <v>2</v>
      </c>
      <c r="C222" s="99">
        <v>1</v>
      </c>
      <c r="D222" s="76">
        <v>0.34</v>
      </c>
      <c r="E222" s="77">
        <v>0.34</v>
      </c>
    </row>
    <row r="223" spans="1:5" x14ac:dyDescent="0.25">
      <c r="A223" s="75" t="s">
        <v>1188</v>
      </c>
      <c r="B223" s="98">
        <v>1</v>
      </c>
      <c r="C223" s="99">
        <v>3</v>
      </c>
      <c r="D223" s="76">
        <v>0.32</v>
      </c>
      <c r="E223" s="77">
        <v>0.32</v>
      </c>
    </row>
    <row r="224" spans="1:5" x14ac:dyDescent="0.25">
      <c r="A224" s="75" t="s">
        <v>1189</v>
      </c>
      <c r="B224" s="98">
        <v>1</v>
      </c>
      <c r="C224" s="99">
        <v>6</v>
      </c>
      <c r="D224" s="76">
        <v>0.32</v>
      </c>
      <c r="E224" s="77">
        <v>0.32</v>
      </c>
    </row>
    <row r="225" spans="1:5" x14ac:dyDescent="0.25">
      <c r="A225" s="75" t="s">
        <v>1190</v>
      </c>
      <c r="B225" s="98">
        <v>1</v>
      </c>
      <c r="C225" s="99">
        <v>4</v>
      </c>
      <c r="D225" s="76">
        <v>0.31</v>
      </c>
      <c r="E225" s="77">
        <v>0.31</v>
      </c>
    </row>
    <row r="226" spans="1:5" x14ac:dyDescent="0.25">
      <c r="A226" s="75" t="s">
        <v>1191</v>
      </c>
      <c r="B226" s="98">
        <v>1</v>
      </c>
      <c r="C226" s="99">
        <v>1</v>
      </c>
      <c r="D226" s="76">
        <v>0.3</v>
      </c>
      <c r="E226" s="77">
        <v>0.3</v>
      </c>
    </row>
    <row r="227" spans="1:5" x14ac:dyDescent="0.25">
      <c r="A227" s="75" t="s">
        <v>1192</v>
      </c>
      <c r="B227" s="98">
        <v>1</v>
      </c>
      <c r="C227" s="99">
        <v>7</v>
      </c>
      <c r="D227" s="76">
        <v>0.3</v>
      </c>
      <c r="E227" s="77">
        <v>0.3</v>
      </c>
    </row>
    <row r="228" spans="1:5" x14ac:dyDescent="0.25">
      <c r="A228" s="75" t="s">
        <v>1193</v>
      </c>
      <c r="B228" s="98">
        <v>1</v>
      </c>
      <c r="C228" s="99">
        <v>7</v>
      </c>
      <c r="D228" s="76">
        <v>0.3</v>
      </c>
      <c r="E228" s="77">
        <v>0.3</v>
      </c>
    </row>
    <row r="229" spans="1:5" x14ac:dyDescent="0.25">
      <c r="A229" s="75" t="s">
        <v>1194</v>
      </c>
      <c r="B229" s="98">
        <v>1</v>
      </c>
      <c r="C229" s="99">
        <v>1</v>
      </c>
      <c r="D229" s="76">
        <v>0.28999999999999998</v>
      </c>
      <c r="E229" s="77">
        <v>0.28999999999999998</v>
      </c>
    </row>
    <row r="230" spans="1:5" x14ac:dyDescent="0.25">
      <c r="A230" s="75" t="s">
        <v>1195</v>
      </c>
      <c r="B230" s="98">
        <v>1</v>
      </c>
      <c r="C230" s="99">
        <v>1</v>
      </c>
      <c r="D230" s="76">
        <v>0.28999999999999998</v>
      </c>
      <c r="E230" s="77">
        <v>0.28999999999999998</v>
      </c>
    </row>
    <row r="231" spans="1:5" x14ac:dyDescent="0.25">
      <c r="A231" s="75" t="s">
        <v>1196</v>
      </c>
      <c r="B231" s="98">
        <v>1</v>
      </c>
      <c r="C231" s="99">
        <v>3</v>
      </c>
      <c r="D231" s="76">
        <v>0.28999999999999998</v>
      </c>
      <c r="E231" s="77">
        <v>0.28999999999999998</v>
      </c>
    </row>
    <row r="232" spans="1:5" x14ac:dyDescent="0.25">
      <c r="A232" s="75" t="s">
        <v>1197</v>
      </c>
      <c r="B232" s="98">
        <v>5</v>
      </c>
      <c r="C232" s="99">
        <v>1</v>
      </c>
      <c r="D232" s="76">
        <v>0.28999999999999998</v>
      </c>
      <c r="E232" s="77">
        <v>0.28999999999999998</v>
      </c>
    </row>
    <row r="233" spans="1:5" x14ac:dyDescent="0.25">
      <c r="A233" s="75" t="s">
        <v>1198</v>
      </c>
      <c r="B233" s="98">
        <v>1</v>
      </c>
      <c r="C233" s="99">
        <v>2</v>
      </c>
      <c r="D233" s="76">
        <v>0.28000000000000003</v>
      </c>
      <c r="E233" s="77">
        <v>0.28000000000000003</v>
      </c>
    </row>
    <row r="234" spans="1:5" x14ac:dyDescent="0.25">
      <c r="A234" s="75" t="s">
        <v>1199</v>
      </c>
      <c r="B234" s="98">
        <v>1</v>
      </c>
      <c r="C234" s="99">
        <v>7</v>
      </c>
      <c r="D234" s="76">
        <v>0.28000000000000003</v>
      </c>
      <c r="E234" s="77">
        <v>0.28000000000000003</v>
      </c>
    </row>
    <row r="235" spans="1:5" x14ac:dyDescent="0.25">
      <c r="A235" s="75" t="s">
        <v>1200</v>
      </c>
      <c r="B235" s="98">
        <v>1</v>
      </c>
      <c r="C235" s="99">
        <v>3</v>
      </c>
      <c r="D235" s="76">
        <v>0.28000000000000003</v>
      </c>
      <c r="E235" s="77">
        <v>0.28000000000000003</v>
      </c>
    </row>
    <row r="236" spans="1:5" x14ac:dyDescent="0.25">
      <c r="A236" s="75" t="s">
        <v>1201</v>
      </c>
      <c r="B236" s="98">
        <v>1</v>
      </c>
      <c r="C236" s="99">
        <v>12</v>
      </c>
      <c r="D236" s="76">
        <v>0.28000000000000003</v>
      </c>
      <c r="E236" s="77">
        <v>0.28000000000000003</v>
      </c>
    </row>
    <row r="237" spans="1:5" x14ac:dyDescent="0.25">
      <c r="A237" s="75" t="s">
        <v>1202</v>
      </c>
      <c r="B237" s="98">
        <v>5</v>
      </c>
      <c r="C237" s="99">
        <v>1</v>
      </c>
      <c r="D237" s="76">
        <v>0.28000000000000003</v>
      </c>
      <c r="E237" s="77">
        <v>0.28000000000000003</v>
      </c>
    </row>
    <row r="238" spans="1:5" x14ac:dyDescent="0.25">
      <c r="A238" s="75" t="s">
        <v>1203</v>
      </c>
      <c r="B238" s="98">
        <v>3</v>
      </c>
      <c r="C238" s="99">
        <v>1</v>
      </c>
      <c r="D238" s="76">
        <v>0.27</v>
      </c>
      <c r="E238" s="77">
        <v>0.27</v>
      </c>
    </row>
    <row r="239" spans="1:5" x14ac:dyDescent="0.25">
      <c r="A239" s="75" t="s">
        <v>1204</v>
      </c>
      <c r="B239" s="98">
        <v>1</v>
      </c>
      <c r="C239" s="99">
        <v>2</v>
      </c>
      <c r="D239" s="76">
        <v>0.27</v>
      </c>
      <c r="E239" s="77">
        <v>0.27</v>
      </c>
    </row>
    <row r="240" spans="1:5" x14ac:dyDescent="0.25">
      <c r="A240" s="75" t="s">
        <v>1205</v>
      </c>
      <c r="B240" s="98">
        <v>2</v>
      </c>
      <c r="C240" s="99">
        <v>1</v>
      </c>
      <c r="D240" s="76">
        <v>0.26</v>
      </c>
      <c r="E240" s="77">
        <v>0.26</v>
      </c>
    </row>
    <row r="241" spans="1:5" x14ac:dyDescent="0.25">
      <c r="A241" s="75" t="s">
        <v>1206</v>
      </c>
      <c r="B241" s="98">
        <v>2</v>
      </c>
      <c r="C241" s="99">
        <v>1</v>
      </c>
      <c r="D241" s="76">
        <v>0.26</v>
      </c>
      <c r="E241" s="77">
        <v>0.26</v>
      </c>
    </row>
    <row r="242" spans="1:5" x14ac:dyDescent="0.25">
      <c r="A242" s="75" t="s">
        <v>1207</v>
      </c>
      <c r="B242" s="98">
        <v>1</v>
      </c>
      <c r="C242" s="99">
        <v>2</v>
      </c>
      <c r="D242" s="76">
        <v>0.26</v>
      </c>
      <c r="E242" s="77">
        <v>0.26</v>
      </c>
    </row>
    <row r="243" spans="1:5" x14ac:dyDescent="0.25">
      <c r="A243" s="75" t="s">
        <v>1208</v>
      </c>
      <c r="B243" s="98">
        <v>2</v>
      </c>
      <c r="C243" s="99">
        <v>1</v>
      </c>
      <c r="D243" s="76">
        <v>0.26</v>
      </c>
      <c r="E243" s="77">
        <v>0.26</v>
      </c>
    </row>
    <row r="244" spans="1:5" x14ac:dyDescent="0.25">
      <c r="A244" s="75" t="s">
        <v>1209</v>
      </c>
      <c r="B244" s="98">
        <v>10</v>
      </c>
      <c r="C244" s="99">
        <v>1</v>
      </c>
      <c r="D244" s="76">
        <v>0.25</v>
      </c>
      <c r="E244" s="77">
        <v>0.25</v>
      </c>
    </row>
    <row r="245" spans="1:5" x14ac:dyDescent="0.25">
      <c r="A245" s="75" t="s">
        <v>1210</v>
      </c>
      <c r="B245" s="98">
        <v>1</v>
      </c>
      <c r="C245" s="99">
        <v>1</v>
      </c>
      <c r="D245" s="76">
        <v>0.24</v>
      </c>
      <c r="E245" s="77">
        <v>0.24</v>
      </c>
    </row>
    <row r="246" spans="1:5" x14ac:dyDescent="0.25">
      <c r="A246" s="75" t="s">
        <v>1211</v>
      </c>
      <c r="B246" s="98">
        <v>1</v>
      </c>
      <c r="C246" s="99">
        <v>13</v>
      </c>
      <c r="D246" s="76">
        <v>0.24</v>
      </c>
      <c r="E246" s="77">
        <v>0.24</v>
      </c>
    </row>
    <row r="247" spans="1:5" x14ac:dyDescent="0.25">
      <c r="A247" s="75" t="s">
        <v>1212</v>
      </c>
      <c r="B247" s="98">
        <v>1</v>
      </c>
      <c r="C247" s="99">
        <v>3</v>
      </c>
      <c r="D247" s="76">
        <v>0.24</v>
      </c>
      <c r="E247" s="77">
        <v>0.24</v>
      </c>
    </row>
    <row r="248" spans="1:5" x14ac:dyDescent="0.25">
      <c r="A248" s="75" t="s">
        <v>1213</v>
      </c>
      <c r="B248" s="98">
        <v>10</v>
      </c>
      <c r="C248" s="99">
        <v>1</v>
      </c>
      <c r="D248" s="76">
        <v>0.24</v>
      </c>
      <c r="E248" s="77">
        <v>0.24</v>
      </c>
    </row>
    <row r="249" spans="1:5" x14ac:dyDescent="0.25">
      <c r="A249" s="75" t="s">
        <v>1214</v>
      </c>
      <c r="B249" s="98">
        <v>1</v>
      </c>
      <c r="C249" s="99">
        <v>1</v>
      </c>
      <c r="D249" s="76">
        <v>0.23</v>
      </c>
      <c r="E249" s="77">
        <v>0.23</v>
      </c>
    </row>
    <row r="250" spans="1:5" x14ac:dyDescent="0.25">
      <c r="A250" s="75" t="s">
        <v>1215</v>
      </c>
      <c r="B250" s="98">
        <v>1</v>
      </c>
      <c r="C250" s="99">
        <v>4</v>
      </c>
      <c r="D250" s="76">
        <v>0.23</v>
      </c>
      <c r="E250" s="77">
        <v>0.23</v>
      </c>
    </row>
    <row r="251" spans="1:5" x14ac:dyDescent="0.25">
      <c r="A251" s="75" t="s">
        <v>1216</v>
      </c>
      <c r="B251" s="98">
        <v>1</v>
      </c>
      <c r="C251" s="99">
        <v>2</v>
      </c>
      <c r="D251" s="76">
        <v>0.23</v>
      </c>
      <c r="E251" s="77">
        <v>0.23</v>
      </c>
    </row>
    <row r="252" spans="1:5" x14ac:dyDescent="0.25">
      <c r="A252" s="75" t="s">
        <v>1217</v>
      </c>
      <c r="B252" s="98">
        <v>1</v>
      </c>
      <c r="C252" s="99">
        <v>1</v>
      </c>
      <c r="D252" s="76">
        <v>0.23</v>
      </c>
      <c r="E252" s="77">
        <v>0.23</v>
      </c>
    </row>
    <row r="253" spans="1:5" x14ac:dyDescent="0.25">
      <c r="A253" s="75" t="s">
        <v>1218</v>
      </c>
      <c r="B253" s="98">
        <v>1</v>
      </c>
      <c r="C253" s="99">
        <v>3</v>
      </c>
      <c r="D253" s="76">
        <v>0.23</v>
      </c>
      <c r="E253" s="77">
        <v>0.23</v>
      </c>
    </row>
    <row r="254" spans="1:5" x14ac:dyDescent="0.25">
      <c r="A254" s="75" t="s">
        <v>1219</v>
      </c>
      <c r="B254" s="98">
        <v>1</v>
      </c>
      <c r="C254" s="99">
        <v>1</v>
      </c>
      <c r="D254" s="76">
        <v>0.22</v>
      </c>
      <c r="E254" s="77">
        <v>0.22</v>
      </c>
    </row>
    <row r="255" spans="1:5" x14ac:dyDescent="0.25">
      <c r="A255" s="75" t="s">
        <v>1220</v>
      </c>
      <c r="B255" s="98">
        <v>3</v>
      </c>
      <c r="C255" s="99">
        <v>1</v>
      </c>
      <c r="D255" s="76">
        <v>0.21</v>
      </c>
      <c r="E255" s="77">
        <v>0.21</v>
      </c>
    </row>
    <row r="256" spans="1:5" x14ac:dyDescent="0.25">
      <c r="A256" s="75" t="s">
        <v>1221</v>
      </c>
      <c r="B256" s="98">
        <v>1</v>
      </c>
      <c r="C256" s="99">
        <v>1</v>
      </c>
      <c r="D256" s="76">
        <v>0.2</v>
      </c>
      <c r="E256" s="77">
        <v>0.2</v>
      </c>
    </row>
    <row r="257" spans="1:5" x14ac:dyDescent="0.25">
      <c r="A257" s="75" t="s">
        <v>1222</v>
      </c>
      <c r="B257" s="98">
        <v>2</v>
      </c>
      <c r="C257" s="99">
        <v>1</v>
      </c>
      <c r="D257" s="76">
        <v>0.2</v>
      </c>
      <c r="E257" s="77">
        <v>0.2</v>
      </c>
    </row>
    <row r="258" spans="1:5" x14ac:dyDescent="0.25">
      <c r="A258" s="75" t="s">
        <v>1223</v>
      </c>
      <c r="B258" s="98">
        <v>2</v>
      </c>
      <c r="C258" s="99">
        <v>1</v>
      </c>
      <c r="D258" s="76">
        <v>0.19</v>
      </c>
      <c r="E258" s="77">
        <v>0.19</v>
      </c>
    </row>
    <row r="259" spans="1:5" x14ac:dyDescent="0.25">
      <c r="A259" s="75" t="s">
        <v>1224</v>
      </c>
      <c r="B259" s="98">
        <v>1</v>
      </c>
      <c r="C259" s="99">
        <v>2</v>
      </c>
      <c r="D259" s="76">
        <v>0.19</v>
      </c>
      <c r="E259" s="77">
        <v>0.19</v>
      </c>
    </row>
    <row r="260" spans="1:5" x14ac:dyDescent="0.25">
      <c r="A260" s="75" t="s">
        <v>1225</v>
      </c>
      <c r="B260" s="98">
        <v>1</v>
      </c>
      <c r="C260" s="99">
        <v>3</v>
      </c>
      <c r="D260" s="76">
        <v>0.16</v>
      </c>
      <c r="E260" s="77">
        <v>0.16</v>
      </c>
    </row>
    <row r="261" spans="1:5" x14ac:dyDescent="0.25">
      <c r="A261" s="75"/>
      <c r="B261" s="98"/>
      <c r="C261" s="99"/>
      <c r="D261" s="76"/>
      <c r="E261" s="77"/>
    </row>
    <row r="262" spans="1:5" x14ac:dyDescent="0.25">
      <c r="A262" s="75"/>
      <c r="B262" s="98"/>
      <c r="C262" s="99"/>
      <c r="D262" s="76"/>
      <c r="E262" s="77"/>
    </row>
    <row r="263" spans="1:5" x14ac:dyDescent="0.25">
      <c r="A263" s="75"/>
      <c r="B263" s="98"/>
      <c r="C263" s="99"/>
      <c r="D263" s="76"/>
      <c r="E263" s="77"/>
    </row>
    <row r="264" spans="1:5" x14ac:dyDescent="0.25">
      <c r="A264" s="75"/>
      <c r="B264" s="98"/>
      <c r="C264" s="99"/>
      <c r="D264" s="76"/>
      <c r="E264" s="77"/>
    </row>
    <row r="265" spans="1:5" x14ac:dyDescent="0.25">
      <c r="A265" s="75"/>
      <c r="B265" s="98"/>
      <c r="C265" s="99"/>
      <c r="D265" s="76"/>
      <c r="E265" s="77"/>
    </row>
    <row r="266" spans="1:5" x14ac:dyDescent="0.25">
      <c r="A266" s="75"/>
      <c r="B266" s="98"/>
      <c r="C266" s="99"/>
      <c r="D266" s="76"/>
      <c r="E266" s="77"/>
    </row>
    <row r="267" spans="1:5" x14ac:dyDescent="0.25">
      <c r="A267" s="75"/>
      <c r="B267" s="98"/>
      <c r="C267" s="99"/>
      <c r="D267" s="76"/>
      <c r="E267" s="77"/>
    </row>
    <row r="268" spans="1:5" x14ac:dyDescent="0.25">
      <c r="A268" s="75"/>
      <c r="B268" s="98"/>
      <c r="C268" s="99"/>
      <c r="D268" s="76"/>
      <c r="E268" s="77"/>
    </row>
    <row r="269" spans="1:5" x14ac:dyDescent="0.25">
      <c r="A269" s="75"/>
      <c r="B269" s="98"/>
      <c r="C269" s="99"/>
      <c r="D269" s="76"/>
      <c r="E269" s="77"/>
    </row>
    <row r="270" spans="1:5" x14ac:dyDescent="0.25">
      <c r="A270" s="75"/>
      <c r="B270" s="98"/>
      <c r="C270" s="99"/>
      <c r="D270" s="76"/>
      <c r="E270" s="77"/>
    </row>
    <row r="271" spans="1:5" x14ac:dyDescent="0.25">
      <c r="A271" s="75"/>
      <c r="B271" s="98"/>
      <c r="C271" s="99"/>
      <c r="D271" s="76"/>
      <c r="E271" s="77"/>
    </row>
    <row r="272" spans="1:5" x14ac:dyDescent="0.25">
      <c r="A272" s="75"/>
      <c r="B272" s="98"/>
      <c r="C272" s="99"/>
      <c r="D272" s="76"/>
      <c r="E272" s="77"/>
    </row>
    <row r="273" spans="1:5" x14ac:dyDescent="0.25">
      <c r="A273" s="75"/>
      <c r="B273" s="98"/>
      <c r="C273" s="99"/>
      <c r="D273" s="76"/>
      <c r="E273" s="77"/>
    </row>
    <row r="274" spans="1:5" x14ac:dyDescent="0.25">
      <c r="A274" s="75"/>
      <c r="B274" s="98"/>
      <c r="C274" s="99"/>
      <c r="D274" s="76"/>
      <c r="E274" s="77"/>
    </row>
    <row r="275" spans="1:5" x14ac:dyDescent="0.25">
      <c r="A275" s="75"/>
      <c r="B275" s="98"/>
      <c r="C275" s="99"/>
      <c r="D275" s="76"/>
      <c r="E275" s="77"/>
    </row>
    <row r="276" spans="1:5" x14ac:dyDescent="0.25">
      <c r="A276" s="75"/>
      <c r="B276" s="98"/>
      <c r="C276" s="99"/>
      <c r="D276" s="76"/>
      <c r="E276" s="77"/>
    </row>
    <row r="277" spans="1:5" x14ac:dyDescent="0.25">
      <c r="A277" s="75"/>
      <c r="B277" s="98"/>
      <c r="C277" s="99"/>
      <c r="D277" s="76"/>
      <c r="E277" s="77"/>
    </row>
    <row r="278" spans="1:5" x14ac:dyDescent="0.25">
      <c r="A278" s="75"/>
      <c r="B278" s="98"/>
      <c r="C278" s="99"/>
      <c r="D278" s="76"/>
      <c r="E278" s="77"/>
    </row>
    <row r="279" spans="1:5" x14ac:dyDescent="0.25">
      <c r="A279" s="75"/>
      <c r="B279" s="98"/>
      <c r="C279" s="99"/>
      <c r="D279" s="76"/>
      <c r="E279" s="77"/>
    </row>
    <row r="280" spans="1:5" x14ac:dyDescent="0.25">
      <c r="A280" s="75"/>
      <c r="B280" s="98"/>
      <c r="C280" s="99"/>
      <c r="D280" s="76"/>
      <c r="E280" s="77"/>
    </row>
    <row r="281" spans="1:5" x14ac:dyDescent="0.25">
      <c r="A281" s="75"/>
      <c r="B281" s="98"/>
      <c r="C281" s="99"/>
      <c r="D281" s="76"/>
      <c r="E281" s="77"/>
    </row>
    <row r="282" spans="1:5" x14ac:dyDescent="0.25">
      <c r="A282" s="75"/>
      <c r="B282" s="98"/>
      <c r="C282" s="99"/>
      <c r="D282" s="76"/>
      <c r="E282" s="77"/>
    </row>
    <row r="283" spans="1:5" x14ac:dyDescent="0.25">
      <c r="A283" s="75"/>
      <c r="B283" s="98"/>
      <c r="C283" s="99"/>
      <c r="D283" s="76"/>
      <c r="E283" s="77"/>
    </row>
    <row r="284" spans="1:5" x14ac:dyDescent="0.25">
      <c r="A284" s="75"/>
      <c r="B284" s="98"/>
      <c r="C284" s="99"/>
      <c r="D284" s="76"/>
      <c r="E284" s="77"/>
    </row>
    <row r="285" spans="1:5" x14ac:dyDescent="0.25">
      <c r="A285" s="75"/>
      <c r="B285" s="98"/>
      <c r="C285" s="99"/>
      <c r="D285" s="76"/>
      <c r="E285" s="77"/>
    </row>
    <row r="286" spans="1:5" x14ac:dyDescent="0.25">
      <c r="A286" s="75"/>
      <c r="B286" s="98"/>
      <c r="C286" s="99"/>
      <c r="D286" s="76"/>
      <c r="E286" s="77"/>
    </row>
    <row r="287" spans="1:5" x14ac:dyDescent="0.25">
      <c r="A287" s="75"/>
      <c r="B287" s="98"/>
      <c r="C287" s="99"/>
      <c r="D287" s="76"/>
      <c r="E287" s="77"/>
    </row>
    <row r="288" spans="1:5" x14ac:dyDescent="0.25">
      <c r="A288" s="75"/>
      <c r="B288" s="98"/>
      <c r="C288" s="99"/>
      <c r="D288" s="76"/>
      <c r="E288" s="77"/>
    </row>
    <row r="289" spans="1:5" x14ac:dyDescent="0.25">
      <c r="A289" s="75"/>
      <c r="B289" s="98"/>
      <c r="C289" s="99"/>
      <c r="D289" s="76"/>
      <c r="E289" s="77"/>
    </row>
    <row r="290" spans="1:5" x14ac:dyDescent="0.25">
      <c r="A290" s="75"/>
      <c r="B290" s="98"/>
      <c r="C290" s="99"/>
      <c r="D290" s="76"/>
      <c r="E290" s="77"/>
    </row>
    <row r="291" spans="1:5" x14ac:dyDescent="0.25">
      <c r="A291" s="75"/>
      <c r="B291" s="98"/>
      <c r="C291" s="99"/>
      <c r="D291" s="76"/>
      <c r="E291" s="77"/>
    </row>
    <row r="292" spans="1:5" x14ac:dyDescent="0.25">
      <c r="A292" s="75"/>
      <c r="B292" s="98"/>
      <c r="C292" s="99"/>
      <c r="D292" s="76"/>
      <c r="E292" s="77"/>
    </row>
    <row r="293" spans="1:5" x14ac:dyDescent="0.25">
      <c r="A293" s="75"/>
      <c r="B293" s="98"/>
      <c r="C293" s="99"/>
      <c r="D293" s="76"/>
      <c r="E293" s="77"/>
    </row>
    <row r="294" spans="1:5" x14ac:dyDescent="0.25">
      <c r="A294" s="75"/>
      <c r="B294" s="98"/>
      <c r="C294" s="99"/>
      <c r="D294" s="76"/>
      <c r="E294" s="77"/>
    </row>
    <row r="295" spans="1:5" x14ac:dyDescent="0.25">
      <c r="A295" s="75"/>
      <c r="B295" s="98"/>
      <c r="C295" s="99"/>
      <c r="D295" s="76"/>
      <c r="E295" s="77"/>
    </row>
    <row r="296" spans="1:5" x14ac:dyDescent="0.25">
      <c r="A296" s="75"/>
      <c r="B296" s="98"/>
      <c r="C296" s="99"/>
      <c r="D296" s="76"/>
      <c r="E296" s="77"/>
    </row>
    <row r="297" spans="1:5" x14ac:dyDescent="0.25">
      <c r="A297" s="75"/>
      <c r="B297" s="98"/>
      <c r="C297" s="99"/>
      <c r="D297" s="76"/>
      <c r="E297" s="77"/>
    </row>
    <row r="298" spans="1:5" x14ac:dyDescent="0.25">
      <c r="A298" s="75"/>
      <c r="B298" s="98"/>
      <c r="C298" s="99"/>
      <c r="D298" s="76"/>
      <c r="E298" s="77"/>
    </row>
    <row r="299" spans="1:5" x14ac:dyDescent="0.25">
      <c r="A299" s="75"/>
      <c r="B299" s="98"/>
      <c r="C299" s="99"/>
      <c r="D299" s="76"/>
      <c r="E299" s="77"/>
    </row>
    <row r="300" spans="1:5" x14ac:dyDescent="0.25">
      <c r="A300" s="75"/>
      <c r="B300" s="98"/>
      <c r="C300" s="99"/>
      <c r="D300" s="76"/>
      <c r="E300" s="77"/>
    </row>
    <row r="301" spans="1:5" x14ac:dyDescent="0.25">
      <c r="A301" s="75"/>
      <c r="B301" s="98"/>
      <c r="C301" s="99"/>
      <c r="D301" s="76"/>
      <c r="E301" s="77"/>
    </row>
    <row r="302" spans="1:5" x14ac:dyDescent="0.25">
      <c r="A302" s="75"/>
      <c r="B302" s="98"/>
      <c r="C302" s="99"/>
      <c r="D302" s="76"/>
      <c r="E302" s="77"/>
    </row>
    <row r="303" spans="1:5" x14ac:dyDescent="0.25">
      <c r="A303" s="75"/>
      <c r="B303" s="98"/>
      <c r="C303" s="99"/>
      <c r="D303" s="76"/>
      <c r="E303" s="77"/>
    </row>
    <row r="304" spans="1:5" x14ac:dyDescent="0.25">
      <c r="A304" s="75"/>
      <c r="B304" s="98"/>
      <c r="C304" s="99"/>
      <c r="D304" s="76"/>
      <c r="E304" s="77"/>
    </row>
    <row r="305" spans="1:5" x14ac:dyDescent="0.25">
      <c r="A305" s="75"/>
      <c r="B305" s="98"/>
      <c r="C305" s="99"/>
      <c r="D305" s="76"/>
      <c r="E305" s="77"/>
    </row>
    <row r="306" spans="1:5" x14ac:dyDescent="0.25">
      <c r="A306" s="75"/>
      <c r="B306" s="98"/>
      <c r="C306" s="99"/>
      <c r="D306" s="76"/>
      <c r="E306" s="77"/>
    </row>
    <row r="307" spans="1:5" x14ac:dyDescent="0.25">
      <c r="A307" s="75"/>
      <c r="B307" s="98"/>
      <c r="C307" s="99"/>
      <c r="D307" s="76"/>
      <c r="E307" s="77"/>
    </row>
    <row r="308" spans="1:5" x14ac:dyDescent="0.25">
      <c r="A308" s="75"/>
      <c r="B308" s="98"/>
      <c r="C308" s="99"/>
      <c r="D308" s="76"/>
      <c r="E308" s="77"/>
    </row>
    <row r="309" spans="1:5" x14ac:dyDescent="0.25">
      <c r="A309" s="75"/>
      <c r="B309" s="98"/>
      <c r="C309" s="99"/>
      <c r="D309" s="76"/>
      <c r="E309" s="77"/>
    </row>
    <row r="310" spans="1:5" x14ac:dyDescent="0.25">
      <c r="A310" s="75"/>
      <c r="B310" s="98"/>
      <c r="C310" s="99"/>
      <c r="D310" s="76"/>
      <c r="E310" s="77"/>
    </row>
    <row r="311" spans="1:5" x14ac:dyDescent="0.25">
      <c r="A311" s="75"/>
      <c r="B311" s="98"/>
      <c r="C311" s="99"/>
      <c r="D311" s="76"/>
      <c r="E311" s="77"/>
    </row>
    <row r="312" spans="1:5" x14ac:dyDescent="0.25">
      <c r="A312" s="75"/>
      <c r="B312" s="98"/>
      <c r="C312" s="99"/>
      <c r="D312" s="76"/>
      <c r="E312" s="77"/>
    </row>
    <row r="313" spans="1:5" x14ac:dyDescent="0.25">
      <c r="A313" s="75"/>
      <c r="B313" s="98"/>
      <c r="C313" s="99"/>
      <c r="D313" s="76"/>
      <c r="E313" s="77"/>
    </row>
    <row r="314" spans="1:5" x14ac:dyDescent="0.25">
      <c r="A314" s="75"/>
      <c r="B314" s="98"/>
      <c r="C314" s="99"/>
      <c r="D314" s="76"/>
      <c r="E314" s="77"/>
    </row>
    <row r="315" spans="1:5" x14ac:dyDescent="0.25">
      <c r="A315" s="75"/>
      <c r="B315" s="98"/>
      <c r="C315" s="99"/>
      <c r="D315" s="76"/>
      <c r="E315" s="77"/>
    </row>
    <row r="316" spans="1:5" x14ac:dyDescent="0.25">
      <c r="A316" s="75"/>
      <c r="B316" s="98"/>
      <c r="C316" s="99"/>
      <c r="D316" s="76"/>
      <c r="E316" s="77"/>
    </row>
    <row r="317" spans="1:5" x14ac:dyDescent="0.25">
      <c r="A317" s="75"/>
      <c r="B317" s="98"/>
      <c r="C317" s="99"/>
      <c r="D317" s="76"/>
      <c r="E317" s="77"/>
    </row>
    <row r="318" spans="1:5" x14ac:dyDescent="0.25">
      <c r="A318" s="75"/>
      <c r="B318" s="98"/>
      <c r="C318" s="99"/>
      <c r="D318" s="76"/>
      <c r="E318" s="77"/>
    </row>
    <row r="319" spans="1:5" x14ac:dyDescent="0.25">
      <c r="A319" s="75"/>
      <c r="B319" s="98"/>
      <c r="C319" s="99"/>
      <c r="D319" s="76"/>
      <c r="E319" s="77"/>
    </row>
    <row r="320" spans="1:5" x14ac:dyDescent="0.25">
      <c r="A320" s="75"/>
      <c r="B320" s="98"/>
      <c r="C320" s="99"/>
      <c r="D320" s="76"/>
      <c r="E320" s="77"/>
    </row>
    <row r="321" spans="1:5" x14ac:dyDescent="0.25">
      <c r="A321" s="75"/>
      <c r="B321" s="98"/>
      <c r="C321" s="99"/>
      <c r="D321" s="76"/>
      <c r="E321" s="77"/>
    </row>
    <row r="322" spans="1:5" x14ac:dyDescent="0.25">
      <c r="A322" s="75"/>
      <c r="B322" s="98"/>
      <c r="C322" s="99"/>
      <c r="D322" s="76"/>
      <c r="E322" s="77"/>
    </row>
    <row r="323" spans="1:5" x14ac:dyDescent="0.25">
      <c r="A323" s="75"/>
      <c r="B323" s="98"/>
      <c r="C323" s="99"/>
      <c r="D323" s="76"/>
      <c r="E323" s="77"/>
    </row>
    <row r="324" spans="1:5" x14ac:dyDescent="0.25">
      <c r="A324" s="75"/>
      <c r="B324" s="98"/>
      <c r="C324" s="99"/>
      <c r="D324" s="76"/>
      <c r="E324" s="77"/>
    </row>
    <row r="325" spans="1:5" x14ac:dyDescent="0.25">
      <c r="A325" s="75"/>
      <c r="B325" s="98"/>
      <c r="C325" s="99"/>
      <c r="D325" s="76"/>
      <c r="E325" s="77"/>
    </row>
    <row r="326" spans="1:5" x14ac:dyDescent="0.25">
      <c r="A326" s="75"/>
      <c r="B326" s="98"/>
      <c r="C326" s="99"/>
      <c r="D326" s="76"/>
      <c r="E326" s="77"/>
    </row>
    <row r="327" spans="1:5" x14ac:dyDescent="0.25">
      <c r="A327" s="75"/>
      <c r="B327" s="98"/>
      <c r="C327" s="99"/>
      <c r="D327" s="76"/>
      <c r="E327" s="77"/>
    </row>
    <row r="328" spans="1:5" x14ac:dyDescent="0.25">
      <c r="A328" s="75"/>
      <c r="B328" s="98"/>
      <c r="C328" s="99"/>
      <c r="D328" s="76"/>
      <c r="E328" s="77"/>
    </row>
    <row r="329" spans="1:5" x14ac:dyDescent="0.25">
      <c r="A329" s="75"/>
      <c r="B329" s="98"/>
      <c r="C329" s="99"/>
      <c r="D329" s="76"/>
      <c r="E329" s="77"/>
    </row>
    <row r="330" spans="1:5" x14ac:dyDescent="0.25">
      <c r="A330" s="75"/>
      <c r="B330" s="98"/>
      <c r="C330" s="99"/>
      <c r="D330" s="76"/>
      <c r="E330" s="77"/>
    </row>
    <row r="331" spans="1:5" x14ac:dyDescent="0.25">
      <c r="A331" s="75"/>
      <c r="B331" s="98"/>
      <c r="C331" s="99"/>
      <c r="D331" s="76"/>
      <c r="E331" s="77"/>
    </row>
    <row r="332" spans="1:5" x14ac:dyDescent="0.25">
      <c r="A332" s="75"/>
      <c r="B332" s="98"/>
      <c r="C332" s="99"/>
      <c r="D332" s="76"/>
      <c r="E332" s="77"/>
    </row>
    <row r="333" spans="1:5" x14ac:dyDescent="0.25">
      <c r="A333" s="75"/>
      <c r="B333" s="98"/>
      <c r="C333" s="99"/>
      <c r="D333" s="76"/>
      <c r="E333" s="77"/>
    </row>
    <row r="334" spans="1:5" x14ac:dyDescent="0.25">
      <c r="A334" s="75"/>
      <c r="B334" s="98"/>
      <c r="C334" s="99"/>
      <c r="D334" s="76"/>
      <c r="E334" s="77"/>
    </row>
    <row r="335" spans="1:5" x14ac:dyDescent="0.25">
      <c r="A335" s="75"/>
      <c r="B335" s="98"/>
      <c r="C335" s="99"/>
      <c r="D335" s="76"/>
      <c r="E335" s="77"/>
    </row>
    <row r="336" spans="1:5" x14ac:dyDescent="0.25">
      <c r="A336" s="75"/>
      <c r="B336" s="98"/>
      <c r="C336" s="99"/>
      <c r="D336" s="76"/>
      <c r="E336" s="77"/>
    </row>
    <row r="337" spans="1:5" x14ac:dyDescent="0.25">
      <c r="A337" s="75"/>
      <c r="B337" s="98"/>
      <c r="C337" s="99"/>
      <c r="D337" s="76"/>
      <c r="E337" s="77"/>
    </row>
    <row r="338" spans="1:5" x14ac:dyDescent="0.25">
      <c r="A338" s="75"/>
      <c r="B338" s="98"/>
      <c r="C338" s="99"/>
      <c r="D338" s="76"/>
      <c r="E338" s="77"/>
    </row>
    <row r="339" spans="1:5" x14ac:dyDescent="0.25">
      <c r="A339" s="75"/>
      <c r="B339" s="98"/>
      <c r="C339" s="99"/>
      <c r="D339" s="76"/>
      <c r="E339" s="77"/>
    </row>
    <row r="340" spans="1:5" x14ac:dyDescent="0.25">
      <c r="A340" s="75"/>
      <c r="B340" s="98"/>
      <c r="C340" s="99"/>
      <c r="D340" s="76"/>
      <c r="E340" s="77"/>
    </row>
    <row r="341" spans="1:5" x14ac:dyDescent="0.25">
      <c r="A341" s="75"/>
      <c r="B341" s="98"/>
      <c r="C341" s="99"/>
      <c r="D341" s="76"/>
      <c r="E341" s="77"/>
    </row>
    <row r="342" spans="1:5" x14ac:dyDescent="0.25">
      <c r="A342" s="75"/>
      <c r="B342" s="98"/>
      <c r="C342" s="99"/>
      <c r="D342" s="76"/>
      <c r="E342" s="77"/>
    </row>
    <row r="343" spans="1:5" x14ac:dyDescent="0.25">
      <c r="A343" s="75"/>
      <c r="B343" s="98"/>
      <c r="C343" s="99"/>
      <c r="D343" s="76"/>
      <c r="E343" s="77"/>
    </row>
    <row r="344" spans="1:5" x14ac:dyDescent="0.25">
      <c r="A344" s="75"/>
      <c r="B344" s="98"/>
      <c r="C344" s="99"/>
      <c r="D344" s="76"/>
      <c r="E344" s="77"/>
    </row>
    <row r="345" spans="1:5" x14ac:dyDescent="0.25">
      <c r="A345" s="75"/>
      <c r="B345" s="98"/>
      <c r="C345" s="99"/>
      <c r="D345" s="76"/>
      <c r="E345" s="77"/>
    </row>
    <row r="346" spans="1:5" x14ac:dyDescent="0.25">
      <c r="A346" s="75"/>
      <c r="B346" s="98"/>
      <c r="C346" s="99"/>
      <c r="D346" s="76"/>
      <c r="E346" s="77"/>
    </row>
    <row r="347" spans="1:5" x14ac:dyDescent="0.25">
      <c r="A347" s="75"/>
      <c r="B347" s="98"/>
      <c r="C347" s="99"/>
      <c r="D347" s="76"/>
      <c r="E347" s="77"/>
    </row>
    <row r="348" spans="1:5" x14ac:dyDescent="0.25">
      <c r="A348" s="75"/>
      <c r="B348" s="98"/>
      <c r="C348" s="99"/>
      <c r="D348" s="76"/>
      <c r="E348" s="77"/>
    </row>
    <row r="349" spans="1:5" x14ac:dyDescent="0.25">
      <c r="A349" s="75"/>
      <c r="B349" s="98"/>
      <c r="C349" s="99"/>
      <c r="D349" s="76"/>
      <c r="E349" s="77"/>
    </row>
    <row r="350" spans="1:5" x14ac:dyDescent="0.25">
      <c r="A350" s="75"/>
      <c r="B350" s="98"/>
      <c r="C350" s="99"/>
      <c r="D350" s="76"/>
      <c r="E350" s="77"/>
    </row>
    <row r="351" spans="1:5" x14ac:dyDescent="0.25">
      <c r="A351" s="75"/>
      <c r="B351" s="98"/>
      <c r="C351" s="99"/>
      <c r="D351" s="76"/>
      <c r="E351" s="77"/>
    </row>
    <row r="352" spans="1:5" x14ac:dyDescent="0.25">
      <c r="A352" s="75"/>
      <c r="B352" s="98"/>
      <c r="C352" s="99"/>
      <c r="D352" s="76"/>
      <c r="E352" s="77"/>
    </row>
    <row r="353" spans="1:5" x14ac:dyDescent="0.25">
      <c r="A353" s="75"/>
      <c r="B353" s="98"/>
      <c r="C353" s="99"/>
      <c r="D353" s="76"/>
      <c r="E353" s="77"/>
    </row>
    <row r="354" spans="1:5" x14ac:dyDescent="0.25">
      <c r="A354" s="75"/>
      <c r="B354" s="98"/>
      <c r="C354" s="99"/>
      <c r="D354" s="76"/>
      <c r="E354" s="77"/>
    </row>
    <row r="355" spans="1:5" x14ac:dyDescent="0.25">
      <c r="A355" s="75"/>
      <c r="B355" s="98"/>
      <c r="C355" s="99"/>
      <c r="D355" s="76"/>
      <c r="E355" s="77"/>
    </row>
    <row r="356" spans="1:5" x14ac:dyDescent="0.25">
      <c r="A356" s="75"/>
      <c r="B356" s="98"/>
      <c r="C356" s="99"/>
      <c r="D356" s="76"/>
      <c r="E356" s="77"/>
    </row>
    <row r="357" spans="1:5" x14ac:dyDescent="0.25">
      <c r="A357" s="75"/>
      <c r="B357" s="98"/>
      <c r="C357" s="99"/>
      <c r="D357" s="76"/>
      <c r="E357" s="77"/>
    </row>
    <row r="358" spans="1:5" x14ac:dyDescent="0.25">
      <c r="A358" s="75"/>
      <c r="B358" s="98"/>
      <c r="C358" s="99"/>
      <c r="D358" s="76"/>
      <c r="E358" s="77"/>
    </row>
    <row r="359" spans="1:5" x14ac:dyDescent="0.25">
      <c r="A359" s="75"/>
      <c r="B359" s="98"/>
      <c r="C359" s="99"/>
      <c r="D359" s="76"/>
      <c r="E359" s="77"/>
    </row>
    <row r="360" spans="1:5" x14ac:dyDescent="0.25">
      <c r="A360" s="75"/>
      <c r="B360" s="98"/>
      <c r="C360" s="99"/>
      <c r="D360" s="76"/>
      <c r="E360" s="77"/>
    </row>
    <row r="361" spans="1:5" x14ac:dyDescent="0.25">
      <c r="A361" s="75"/>
      <c r="B361" s="98"/>
      <c r="C361" s="99"/>
      <c r="D361" s="76"/>
      <c r="E361" s="77"/>
    </row>
    <row r="362" spans="1:5" x14ac:dyDescent="0.25">
      <c r="A362" s="75"/>
      <c r="B362" s="98"/>
      <c r="C362" s="99"/>
      <c r="D362" s="76"/>
      <c r="E362" s="77"/>
    </row>
    <row r="363" spans="1:5" x14ac:dyDescent="0.25">
      <c r="A363" s="75"/>
      <c r="B363" s="98"/>
      <c r="C363" s="99"/>
      <c r="D363" s="76"/>
      <c r="E363" s="77"/>
    </row>
    <row r="364" spans="1:5" x14ac:dyDescent="0.25">
      <c r="A364" s="75"/>
      <c r="B364" s="98"/>
      <c r="C364" s="99"/>
      <c r="D364" s="76"/>
      <c r="E364" s="77"/>
    </row>
    <row r="365" spans="1:5" x14ac:dyDescent="0.25">
      <c r="A365" s="75"/>
      <c r="B365" s="98"/>
      <c r="C365" s="99"/>
      <c r="D365" s="76"/>
      <c r="E365" s="77"/>
    </row>
    <row r="366" spans="1:5" x14ac:dyDescent="0.25">
      <c r="A366" s="75"/>
      <c r="B366" s="98"/>
      <c r="C366" s="99"/>
      <c r="D366" s="76"/>
      <c r="E366" s="77"/>
    </row>
    <row r="367" spans="1:5" x14ac:dyDescent="0.25">
      <c r="A367" s="75"/>
      <c r="B367" s="98"/>
      <c r="C367" s="99"/>
      <c r="D367" s="76"/>
      <c r="E367" s="77"/>
    </row>
    <row r="368" spans="1:5" x14ac:dyDescent="0.25">
      <c r="A368" s="75"/>
      <c r="B368" s="98"/>
      <c r="C368" s="99"/>
      <c r="D368" s="76"/>
      <c r="E368" s="77"/>
    </row>
    <row r="369" spans="1:5" x14ac:dyDescent="0.25">
      <c r="A369" s="75"/>
      <c r="B369" s="98"/>
      <c r="C369" s="99"/>
      <c r="D369" s="76"/>
      <c r="E369" s="77"/>
    </row>
    <row r="370" spans="1:5" x14ac:dyDescent="0.25">
      <c r="A370" s="75"/>
      <c r="B370" s="98"/>
      <c r="C370" s="99"/>
      <c r="D370" s="76"/>
      <c r="E370" s="77"/>
    </row>
    <row r="371" spans="1:5" x14ac:dyDescent="0.25">
      <c r="A371" s="75"/>
      <c r="B371" s="98"/>
      <c r="C371" s="99"/>
      <c r="D371" s="76"/>
      <c r="E371" s="77"/>
    </row>
    <row r="372" spans="1:5" x14ac:dyDescent="0.25">
      <c r="A372" s="75"/>
      <c r="B372" s="98"/>
      <c r="C372" s="99"/>
      <c r="D372" s="76"/>
      <c r="E372" s="77"/>
    </row>
    <row r="373" spans="1:5" x14ac:dyDescent="0.25">
      <c r="A373" s="75"/>
      <c r="B373" s="98"/>
      <c r="C373" s="99"/>
      <c r="D373" s="76"/>
      <c r="E373" s="77"/>
    </row>
    <row r="374" spans="1:5" x14ac:dyDescent="0.25">
      <c r="A374" s="75"/>
      <c r="B374" s="98"/>
      <c r="C374" s="99"/>
      <c r="D374" s="76"/>
      <c r="E374" s="77"/>
    </row>
    <row r="375" spans="1:5" x14ac:dyDescent="0.25">
      <c r="A375" s="75"/>
      <c r="B375" s="98"/>
      <c r="C375" s="99"/>
      <c r="D375" s="76"/>
      <c r="E375" s="77"/>
    </row>
    <row r="376" spans="1:5" x14ac:dyDescent="0.25">
      <c r="A376" s="75"/>
      <c r="B376" s="98"/>
      <c r="C376" s="99"/>
      <c r="D376" s="76"/>
      <c r="E376" s="77"/>
    </row>
    <row r="377" spans="1:5" x14ac:dyDescent="0.25">
      <c r="A377" s="75"/>
      <c r="B377" s="98"/>
      <c r="C377" s="99"/>
      <c r="D377" s="76"/>
      <c r="E377" s="77"/>
    </row>
    <row r="378" spans="1:5" x14ac:dyDescent="0.25">
      <c r="A378" s="75"/>
      <c r="B378" s="98"/>
      <c r="C378" s="99"/>
      <c r="D378" s="76"/>
      <c r="E378" s="77"/>
    </row>
    <row r="379" spans="1:5" x14ac:dyDescent="0.25">
      <c r="A379" s="75"/>
      <c r="B379" s="98"/>
      <c r="C379" s="99"/>
      <c r="D379" s="76"/>
      <c r="E379" s="77"/>
    </row>
    <row r="380" spans="1:5" x14ac:dyDescent="0.25">
      <c r="A380" s="75"/>
      <c r="B380" s="98"/>
      <c r="C380" s="99"/>
      <c r="D380" s="76"/>
      <c r="E380" s="77"/>
    </row>
    <row r="381" spans="1:5" x14ac:dyDescent="0.25">
      <c r="A381" s="75"/>
      <c r="B381" s="98"/>
      <c r="C381" s="99"/>
      <c r="D381" s="76"/>
      <c r="E381" s="77"/>
    </row>
    <row r="382" spans="1:5" x14ac:dyDescent="0.25">
      <c r="A382" s="75"/>
      <c r="B382" s="98"/>
      <c r="C382" s="99"/>
      <c r="D382" s="76"/>
      <c r="E382" s="77"/>
    </row>
    <row r="383" spans="1:5" x14ac:dyDescent="0.25">
      <c r="A383" s="75"/>
      <c r="B383" s="98"/>
      <c r="C383" s="99"/>
      <c r="D383" s="76"/>
      <c r="E383" s="77"/>
    </row>
    <row r="384" spans="1:5" x14ac:dyDescent="0.25">
      <c r="A384" s="75"/>
      <c r="B384" s="98"/>
      <c r="C384" s="99"/>
      <c r="D384" s="76"/>
      <c r="E384" s="77"/>
    </row>
    <row r="385" spans="1:5" x14ac:dyDescent="0.25">
      <c r="A385" s="75"/>
      <c r="B385" s="98"/>
      <c r="C385" s="99"/>
      <c r="D385" s="76"/>
      <c r="E385" s="77"/>
    </row>
    <row r="386" spans="1:5" x14ac:dyDescent="0.25">
      <c r="A386" s="75"/>
      <c r="B386" s="98"/>
      <c r="C386" s="99"/>
      <c r="D386" s="76"/>
      <c r="E386" s="77"/>
    </row>
    <row r="387" spans="1:5" x14ac:dyDescent="0.25">
      <c r="A387" s="75"/>
      <c r="B387" s="98"/>
      <c r="C387" s="99"/>
      <c r="D387" s="76"/>
      <c r="E387" s="77"/>
    </row>
    <row r="388" spans="1:5" x14ac:dyDescent="0.25">
      <c r="A388" s="75"/>
      <c r="B388" s="98"/>
      <c r="C388" s="99"/>
      <c r="D388" s="76"/>
      <c r="E388" s="77"/>
    </row>
    <row r="389" spans="1:5" x14ac:dyDescent="0.25">
      <c r="A389" s="75"/>
      <c r="B389" s="98"/>
      <c r="C389" s="99"/>
      <c r="D389" s="76"/>
      <c r="E389" s="77"/>
    </row>
    <row r="390" spans="1:5" x14ac:dyDescent="0.25">
      <c r="A390" s="75"/>
      <c r="B390" s="98"/>
      <c r="C390" s="99"/>
      <c r="D390" s="76"/>
      <c r="E390" s="77"/>
    </row>
    <row r="391" spans="1:5" x14ac:dyDescent="0.25">
      <c r="A391" s="75"/>
      <c r="B391" s="98"/>
      <c r="C391" s="99"/>
      <c r="D391" s="76"/>
      <c r="E391" s="77"/>
    </row>
    <row r="392" spans="1:5" x14ac:dyDescent="0.25">
      <c r="A392" s="75"/>
      <c r="B392" s="98"/>
      <c r="C392" s="99"/>
      <c r="D392" s="76"/>
      <c r="E392" s="77"/>
    </row>
    <row r="393" spans="1:5" x14ac:dyDescent="0.25">
      <c r="A393" s="75"/>
      <c r="B393" s="98"/>
      <c r="C393" s="99"/>
      <c r="D393" s="76"/>
      <c r="E393" s="77"/>
    </row>
    <row r="394" spans="1:5" x14ac:dyDescent="0.25">
      <c r="A394" s="75"/>
      <c r="B394" s="98"/>
      <c r="C394" s="99"/>
      <c r="D394" s="76"/>
      <c r="E394" s="77"/>
    </row>
    <row r="395" spans="1:5" x14ac:dyDescent="0.25">
      <c r="A395" s="75"/>
      <c r="B395" s="98"/>
      <c r="C395" s="99"/>
      <c r="D395" s="76"/>
      <c r="E395" s="77"/>
    </row>
    <row r="396" spans="1:5" x14ac:dyDescent="0.25">
      <c r="A396" s="75"/>
      <c r="B396" s="98"/>
      <c r="C396" s="99"/>
      <c r="D396" s="76"/>
      <c r="E396" s="77"/>
    </row>
    <row r="397" spans="1:5" x14ac:dyDescent="0.25">
      <c r="A397" s="75"/>
      <c r="B397" s="98"/>
      <c r="C397" s="99"/>
      <c r="D397" s="76"/>
      <c r="E397" s="77"/>
    </row>
    <row r="398" spans="1:5" x14ac:dyDescent="0.25">
      <c r="A398" s="75"/>
      <c r="B398" s="98"/>
      <c r="C398" s="99"/>
      <c r="D398" s="76"/>
      <c r="E398" s="77"/>
    </row>
    <row r="399" spans="1:5" x14ac:dyDescent="0.25">
      <c r="A399" s="75"/>
      <c r="B399" s="98"/>
      <c r="C399" s="99"/>
      <c r="D399" s="76"/>
      <c r="E399" s="77"/>
    </row>
    <row r="400" spans="1:5" x14ac:dyDescent="0.25">
      <c r="A400" s="75"/>
      <c r="B400" s="98"/>
      <c r="C400" s="99"/>
      <c r="D400" s="76"/>
      <c r="E400" s="77"/>
    </row>
    <row r="401" spans="1:5" x14ac:dyDescent="0.25">
      <c r="A401" s="75"/>
      <c r="B401" s="98"/>
      <c r="C401" s="99"/>
      <c r="D401" s="76"/>
      <c r="E401" s="77"/>
    </row>
    <row r="402" spans="1:5" x14ac:dyDescent="0.25">
      <c r="A402" s="75"/>
      <c r="B402" s="98"/>
      <c r="C402" s="99"/>
      <c r="D402" s="76"/>
      <c r="E402" s="77"/>
    </row>
    <row r="403" spans="1:5" x14ac:dyDescent="0.25">
      <c r="A403" s="75"/>
      <c r="B403" s="98"/>
      <c r="C403" s="99"/>
      <c r="D403" s="76"/>
      <c r="E403" s="77"/>
    </row>
    <row r="404" spans="1:5" x14ac:dyDescent="0.25">
      <c r="A404" s="75"/>
      <c r="B404" s="98"/>
      <c r="C404" s="99"/>
      <c r="D404" s="76"/>
      <c r="E404" s="77"/>
    </row>
    <row r="405" spans="1:5" x14ac:dyDescent="0.25">
      <c r="A405" s="75"/>
      <c r="B405" s="98"/>
      <c r="C405" s="99"/>
      <c r="D405" s="76"/>
      <c r="E405" s="77"/>
    </row>
    <row r="406" spans="1:5" x14ac:dyDescent="0.25">
      <c r="A406" s="75"/>
      <c r="B406" s="98"/>
      <c r="C406" s="99"/>
      <c r="D406" s="76"/>
      <c r="E406" s="77"/>
    </row>
    <row r="407" spans="1:5" x14ac:dyDescent="0.25">
      <c r="A407" s="75"/>
      <c r="B407" s="98"/>
      <c r="C407" s="99"/>
      <c r="D407" s="76"/>
      <c r="E407" s="77"/>
    </row>
    <row r="408" spans="1:5" x14ac:dyDescent="0.25">
      <c r="A408" s="75"/>
      <c r="B408" s="98"/>
      <c r="C408" s="99"/>
      <c r="D408" s="76"/>
      <c r="E408" s="77"/>
    </row>
    <row r="409" spans="1:5" x14ac:dyDescent="0.25">
      <c r="A409" s="75"/>
      <c r="B409" s="98"/>
      <c r="C409" s="99"/>
      <c r="D409" s="76"/>
      <c r="E409" s="77"/>
    </row>
    <row r="410" spans="1:5" x14ac:dyDescent="0.25">
      <c r="A410" s="75"/>
      <c r="B410" s="98"/>
      <c r="C410" s="99"/>
      <c r="D410" s="76"/>
      <c r="E410" s="77"/>
    </row>
    <row r="411" spans="1:5" x14ac:dyDescent="0.25">
      <c r="A411" s="75"/>
      <c r="B411" s="98"/>
      <c r="C411" s="99"/>
      <c r="D411" s="76"/>
      <c r="E411" s="77"/>
    </row>
    <row r="412" spans="1:5" x14ac:dyDescent="0.25">
      <c r="A412" s="75"/>
      <c r="B412" s="98"/>
      <c r="C412" s="99"/>
      <c r="D412" s="76"/>
      <c r="E412" s="77"/>
    </row>
    <row r="413" spans="1:5" x14ac:dyDescent="0.25">
      <c r="A413" s="75"/>
      <c r="B413" s="98"/>
      <c r="C413" s="99"/>
      <c r="D413" s="76"/>
      <c r="E413" s="77"/>
    </row>
    <row r="414" spans="1:5" x14ac:dyDescent="0.25">
      <c r="A414" s="75"/>
      <c r="B414" s="98"/>
      <c r="C414" s="99"/>
      <c r="D414" s="76"/>
      <c r="E414" s="77"/>
    </row>
    <row r="415" spans="1:5" x14ac:dyDescent="0.25">
      <c r="A415" s="75"/>
      <c r="B415" s="98"/>
      <c r="C415" s="99"/>
      <c r="D415" s="76"/>
      <c r="E415" s="77"/>
    </row>
    <row r="416" spans="1:5" x14ac:dyDescent="0.25">
      <c r="A416" s="75"/>
      <c r="B416" s="98"/>
      <c r="C416" s="99"/>
      <c r="D416" s="76"/>
      <c r="E416" s="77"/>
    </row>
    <row r="417" spans="1:5" x14ac:dyDescent="0.25">
      <c r="A417" s="75"/>
      <c r="B417" s="98"/>
      <c r="C417" s="99"/>
      <c r="D417" s="76"/>
      <c r="E417" s="77"/>
    </row>
    <row r="418" spans="1:5" x14ac:dyDescent="0.25">
      <c r="A418" s="75"/>
      <c r="B418" s="98"/>
      <c r="C418" s="99"/>
      <c r="D418" s="76"/>
      <c r="E418" s="77"/>
    </row>
    <row r="419" spans="1:5" x14ac:dyDescent="0.25">
      <c r="A419" s="75"/>
      <c r="B419" s="98"/>
      <c r="C419" s="99"/>
      <c r="D419" s="76"/>
      <c r="E419" s="77"/>
    </row>
    <row r="420" spans="1:5" x14ac:dyDescent="0.25">
      <c r="A420" s="75"/>
      <c r="B420" s="98"/>
      <c r="C420" s="99"/>
      <c r="D420" s="76"/>
      <c r="E420" s="77"/>
    </row>
    <row r="421" spans="1:5" x14ac:dyDescent="0.25">
      <c r="A421" s="75"/>
      <c r="B421" s="98"/>
      <c r="C421" s="99"/>
      <c r="D421" s="76"/>
      <c r="E421" s="77"/>
    </row>
    <row r="422" spans="1:5" x14ac:dyDescent="0.25">
      <c r="A422" s="75"/>
      <c r="B422" s="98"/>
      <c r="C422" s="99"/>
      <c r="D422" s="76"/>
      <c r="E422" s="77"/>
    </row>
    <row r="423" spans="1:5" x14ac:dyDescent="0.25">
      <c r="A423" s="75"/>
      <c r="B423" s="98"/>
      <c r="C423" s="99"/>
      <c r="D423" s="76"/>
      <c r="E423" s="77"/>
    </row>
    <row r="424" spans="1:5" x14ac:dyDescent="0.25">
      <c r="A424" s="75"/>
      <c r="B424" s="98"/>
      <c r="C424" s="99"/>
      <c r="D424" s="76"/>
      <c r="E424" s="77"/>
    </row>
    <row r="425" spans="1:5" x14ac:dyDescent="0.25">
      <c r="A425" s="75"/>
      <c r="B425" s="98"/>
      <c r="C425" s="99"/>
      <c r="D425" s="76"/>
      <c r="E425" s="77"/>
    </row>
    <row r="426" spans="1:5" x14ac:dyDescent="0.25">
      <c r="A426" s="75"/>
      <c r="B426" s="98"/>
      <c r="C426" s="99"/>
      <c r="D426" s="76"/>
      <c r="E426" s="77"/>
    </row>
    <row r="427" spans="1:5" x14ac:dyDescent="0.25">
      <c r="A427" s="75"/>
      <c r="B427" s="98"/>
      <c r="C427" s="99"/>
      <c r="D427" s="76"/>
      <c r="E427" s="77"/>
    </row>
    <row r="428" spans="1:5" x14ac:dyDescent="0.25">
      <c r="A428" s="75"/>
      <c r="B428" s="98"/>
      <c r="C428" s="99"/>
      <c r="D428" s="76"/>
      <c r="E428" s="77"/>
    </row>
    <row r="429" spans="1:5" x14ac:dyDescent="0.25">
      <c r="A429" s="75"/>
      <c r="B429" s="98"/>
      <c r="C429" s="99"/>
      <c r="D429" s="76"/>
      <c r="E429" s="77"/>
    </row>
    <row r="430" spans="1:5" x14ac:dyDescent="0.25">
      <c r="A430" s="75"/>
      <c r="B430" s="98"/>
      <c r="C430" s="99"/>
      <c r="D430" s="76"/>
      <c r="E430" s="77"/>
    </row>
    <row r="431" spans="1:5" x14ac:dyDescent="0.25">
      <c r="A431" s="75"/>
      <c r="B431" s="98"/>
      <c r="C431" s="99"/>
      <c r="D431" s="76"/>
      <c r="E431" s="77"/>
    </row>
    <row r="432" spans="1:5" x14ac:dyDescent="0.25">
      <c r="A432" s="75"/>
      <c r="B432" s="98"/>
      <c r="C432" s="99"/>
      <c r="D432" s="76"/>
      <c r="E432" s="77"/>
    </row>
    <row r="433" spans="1:5" x14ac:dyDescent="0.25">
      <c r="A433" s="75"/>
      <c r="B433" s="98"/>
      <c r="C433" s="99"/>
      <c r="D433" s="76"/>
      <c r="E433" s="77"/>
    </row>
    <row r="434" spans="1:5" x14ac:dyDescent="0.25">
      <c r="A434" s="75"/>
      <c r="B434" s="98"/>
      <c r="C434" s="99"/>
      <c r="D434" s="76"/>
      <c r="E434" s="77"/>
    </row>
    <row r="435" spans="1:5" x14ac:dyDescent="0.25">
      <c r="A435" s="75"/>
      <c r="B435" s="98"/>
      <c r="C435" s="99"/>
      <c r="D435" s="76"/>
      <c r="E435" s="77"/>
    </row>
    <row r="436" spans="1:5" x14ac:dyDescent="0.25">
      <c r="A436" s="75"/>
      <c r="B436" s="98"/>
      <c r="C436" s="99"/>
      <c r="D436" s="76"/>
      <c r="E436" s="77"/>
    </row>
    <row r="437" spans="1:5" x14ac:dyDescent="0.25">
      <c r="A437" s="75"/>
      <c r="B437" s="98"/>
      <c r="C437" s="99"/>
      <c r="D437" s="76"/>
      <c r="E437" s="77"/>
    </row>
    <row r="438" spans="1:5" x14ac:dyDescent="0.25">
      <c r="A438" s="75"/>
      <c r="B438" s="98"/>
      <c r="C438" s="99"/>
      <c r="D438" s="76"/>
      <c r="E438" s="77"/>
    </row>
    <row r="439" spans="1:5" x14ac:dyDescent="0.25">
      <c r="A439" s="75"/>
      <c r="B439" s="98"/>
      <c r="C439" s="99"/>
      <c r="D439" s="76"/>
      <c r="E439" s="77"/>
    </row>
    <row r="440" spans="1:5" x14ac:dyDescent="0.25">
      <c r="A440" s="75"/>
      <c r="B440" s="98"/>
      <c r="C440" s="99"/>
      <c r="D440" s="76"/>
      <c r="E440" s="77"/>
    </row>
    <row r="441" spans="1:5" x14ac:dyDescent="0.25">
      <c r="A441" s="75"/>
      <c r="B441" s="98"/>
      <c r="C441" s="99"/>
      <c r="D441" s="76"/>
      <c r="E441" s="77"/>
    </row>
    <row r="442" spans="1:5" x14ac:dyDescent="0.25">
      <c r="A442" s="75"/>
      <c r="B442" s="98"/>
      <c r="C442" s="99"/>
      <c r="D442" s="76"/>
      <c r="E442" s="77"/>
    </row>
    <row r="443" spans="1:5" x14ac:dyDescent="0.25">
      <c r="A443" s="75"/>
      <c r="B443" s="98"/>
      <c r="C443" s="99"/>
      <c r="D443" s="76"/>
      <c r="E443" s="77"/>
    </row>
    <row r="444" spans="1:5" x14ac:dyDescent="0.25">
      <c r="A444" s="75"/>
      <c r="B444" s="98"/>
      <c r="C444" s="99"/>
      <c r="D444" s="76"/>
      <c r="E444" s="77"/>
    </row>
    <row r="445" spans="1:5" x14ac:dyDescent="0.25">
      <c r="A445" s="75"/>
      <c r="B445" s="98"/>
      <c r="C445" s="99"/>
      <c r="D445" s="76"/>
      <c r="E445" s="77"/>
    </row>
    <row r="446" spans="1:5" x14ac:dyDescent="0.25">
      <c r="A446" s="75"/>
      <c r="B446" s="98"/>
      <c r="C446" s="99"/>
      <c r="D446" s="76"/>
      <c r="E446" s="77"/>
    </row>
    <row r="447" spans="1:5" x14ac:dyDescent="0.25">
      <c r="A447" s="75"/>
      <c r="B447" s="98"/>
      <c r="C447" s="99"/>
      <c r="D447" s="76"/>
      <c r="E447" s="77"/>
    </row>
    <row r="448" spans="1:5" x14ac:dyDescent="0.25">
      <c r="A448" s="75"/>
      <c r="B448" s="98"/>
      <c r="C448" s="99"/>
      <c r="D448" s="76"/>
      <c r="E448" s="77"/>
    </row>
    <row r="449" spans="1:5" x14ac:dyDescent="0.25">
      <c r="A449" s="75"/>
      <c r="B449" s="98"/>
      <c r="C449" s="99"/>
      <c r="D449" s="76"/>
      <c r="E449" s="77"/>
    </row>
    <row r="450" spans="1:5" x14ac:dyDescent="0.25">
      <c r="A450" s="75"/>
      <c r="B450" s="98"/>
      <c r="C450" s="99"/>
      <c r="D450" s="76"/>
      <c r="E450" s="77"/>
    </row>
    <row r="451" spans="1:5" x14ac:dyDescent="0.25">
      <c r="A451" s="75"/>
      <c r="B451" s="98"/>
      <c r="C451" s="99"/>
      <c r="D451" s="76"/>
      <c r="E451" s="77"/>
    </row>
    <row r="452" spans="1:5" x14ac:dyDescent="0.25">
      <c r="A452" s="75"/>
      <c r="B452" s="98"/>
      <c r="C452" s="99"/>
      <c r="D452" s="76"/>
      <c r="E452" s="77"/>
    </row>
    <row r="453" spans="1:5" x14ac:dyDescent="0.25">
      <c r="A453" s="75"/>
      <c r="B453" s="98"/>
      <c r="C453" s="99"/>
      <c r="D453" s="76"/>
      <c r="E453" s="77"/>
    </row>
    <row r="454" spans="1:5" x14ac:dyDescent="0.25">
      <c r="A454" s="75"/>
      <c r="B454" s="98"/>
      <c r="C454" s="99"/>
      <c r="D454" s="76"/>
      <c r="E454" s="77"/>
    </row>
    <row r="455" spans="1:5" x14ac:dyDescent="0.25">
      <c r="A455" s="75"/>
      <c r="B455" s="98"/>
      <c r="C455" s="99"/>
      <c r="D455" s="76"/>
      <c r="E455" s="77"/>
    </row>
    <row r="456" spans="1:5" x14ac:dyDescent="0.25">
      <c r="A456" s="75"/>
      <c r="B456" s="98"/>
      <c r="C456" s="99"/>
      <c r="D456" s="76"/>
      <c r="E456" s="77"/>
    </row>
    <row r="457" spans="1:5" x14ac:dyDescent="0.25">
      <c r="A457" s="75"/>
      <c r="B457" s="98"/>
      <c r="C457" s="99"/>
      <c r="D457" s="76"/>
      <c r="E457" s="77"/>
    </row>
    <row r="458" spans="1:5" x14ac:dyDescent="0.25">
      <c r="A458" s="75"/>
      <c r="B458" s="98"/>
      <c r="C458" s="99"/>
      <c r="D458" s="76"/>
      <c r="E458" s="77"/>
    </row>
    <row r="459" spans="1:5" x14ac:dyDescent="0.25">
      <c r="A459" s="75"/>
      <c r="B459" s="98"/>
      <c r="C459" s="99"/>
      <c r="D459" s="76"/>
      <c r="E459" s="77"/>
    </row>
    <row r="460" spans="1:5" x14ac:dyDescent="0.25">
      <c r="A460" s="75"/>
      <c r="B460" s="98"/>
      <c r="C460" s="99"/>
      <c r="D460" s="76"/>
      <c r="E460" s="77"/>
    </row>
    <row r="461" spans="1:5" x14ac:dyDescent="0.25">
      <c r="A461" s="75"/>
      <c r="B461" s="98"/>
      <c r="C461" s="99"/>
      <c r="D461" s="76"/>
      <c r="E461" s="77"/>
    </row>
    <row r="462" spans="1:5" x14ac:dyDescent="0.25">
      <c r="A462" s="75"/>
      <c r="B462" s="98"/>
      <c r="C462" s="99"/>
      <c r="D462" s="76"/>
      <c r="E462" s="77"/>
    </row>
    <row r="463" spans="1:5" x14ac:dyDescent="0.25">
      <c r="A463" s="75"/>
      <c r="B463" s="98"/>
      <c r="C463" s="99"/>
      <c r="D463" s="76"/>
      <c r="E463" s="77"/>
    </row>
    <row r="464" spans="1:5" x14ac:dyDescent="0.25">
      <c r="A464" s="75"/>
      <c r="B464" s="98"/>
      <c r="C464" s="99"/>
      <c r="D464" s="76"/>
      <c r="E464" s="77"/>
    </row>
    <row r="465" spans="1:5" x14ac:dyDescent="0.25">
      <c r="A465" s="75"/>
      <c r="B465" s="98"/>
      <c r="C465" s="99"/>
      <c r="D465" s="76"/>
      <c r="E465" s="77"/>
    </row>
    <row r="466" spans="1:5" x14ac:dyDescent="0.25">
      <c r="A466" s="75"/>
      <c r="B466" s="98"/>
      <c r="C466" s="99"/>
      <c r="D466" s="76"/>
      <c r="E466" s="77"/>
    </row>
    <row r="467" spans="1:5" x14ac:dyDescent="0.25">
      <c r="A467" s="75"/>
      <c r="B467" s="98"/>
      <c r="C467" s="99"/>
      <c r="D467" s="76"/>
      <c r="E467" s="77"/>
    </row>
    <row r="468" spans="1:5" x14ac:dyDescent="0.25">
      <c r="A468" s="75"/>
      <c r="B468" s="98"/>
      <c r="C468" s="99"/>
      <c r="D468" s="76"/>
      <c r="E468" s="77"/>
    </row>
    <row r="469" spans="1:5" x14ac:dyDescent="0.25">
      <c r="A469" s="75"/>
      <c r="B469" s="98"/>
      <c r="C469" s="99"/>
      <c r="D469" s="76"/>
      <c r="E469" s="77"/>
    </row>
    <row r="470" spans="1:5" x14ac:dyDescent="0.25">
      <c r="A470" s="75"/>
      <c r="B470" s="98"/>
      <c r="C470" s="99"/>
      <c r="D470" s="76"/>
      <c r="E470" s="77"/>
    </row>
    <row r="471" spans="1:5" x14ac:dyDescent="0.25">
      <c r="A471" s="75"/>
      <c r="B471" s="98"/>
      <c r="C471" s="99"/>
      <c r="D471" s="76"/>
      <c r="E471" s="77"/>
    </row>
    <row r="472" spans="1:5" x14ac:dyDescent="0.25">
      <c r="A472" s="75"/>
      <c r="B472" s="98"/>
      <c r="C472" s="99"/>
      <c r="D472" s="76"/>
      <c r="E472" s="77"/>
    </row>
    <row r="473" spans="1:5" x14ac:dyDescent="0.25">
      <c r="A473" s="75"/>
      <c r="B473" s="98"/>
      <c r="C473" s="99"/>
      <c r="D473" s="76"/>
      <c r="E473" s="77"/>
    </row>
    <row r="474" spans="1:5" x14ac:dyDescent="0.25">
      <c r="A474" s="75"/>
      <c r="B474" s="98"/>
      <c r="C474" s="99"/>
      <c r="D474" s="76"/>
      <c r="E474" s="77"/>
    </row>
    <row r="475" spans="1:5" x14ac:dyDescent="0.25">
      <c r="A475" s="75"/>
      <c r="B475" s="98"/>
      <c r="C475" s="99"/>
      <c r="D475" s="76"/>
      <c r="E475" s="77"/>
    </row>
    <row r="476" spans="1:5" x14ac:dyDescent="0.25">
      <c r="A476" s="75"/>
      <c r="B476" s="98"/>
      <c r="C476" s="99"/>
      <c r="D476" s="76"/>
      <c r="E476" s="77"/>
    </row>
    <row r="477" spans="1:5" x14ac:dyDescent="0.25">
      <c r="A477" s="75"/>
      <c r="B477" s="98"/>
      <c r="C477" s="99"/>
      <c r="D477" s="76"/>
      <c r="E477" s="77"/>
    </row>
    <row r="478" spans="1:5" x14ac:dyDescent="0.25">
      <c r="A478" s="75"/>
      <c r="B478" s="98"/>
      <c r="C478" s="99"/>
      <c r="D478" s="76"/>
      <c r="E478" s="77"/>
    </row>
    <row r="479" spans="1:5" x14ac:dyDescent="0.25">
      <c r="A479" s="75"/>
      <c r="B479" s="98"/>
      <c r="C479" s="99"/>
      <c r="D479" s="76"/>
      <c r="E479" s="77"/>
    </row>
    <row r="480" spans="1:5" x14ac:dyDescent="0.25">
      <c r="A480" s="75"/>
      <c r="B480" s="98"/>
      <c r="C480" s="99"/>
      <c r="D480" s="76"/>
      <c r="E480" s="77"/>
    </row>
    <row r="481" spans="1:5" x14ac:dyDescent="0.25">
      <c r="A481" s="75"/>
      <c r="B481" s="98"/>
      <c r="C481" s="99"/>
      <c r="D481" s="76"/>
      <c r="E481" s="77"/>
    </row>
    <row r="482" spans="1:5" x14ac:dyDescent="0.25">
      <c r="A482" s="75"/>
      <c r="B482" s="98"/>
      <c r="C482" s="99"/>
      <c r="D482" s="76"/>
      <c r="E482" s="77"/>
    </row>
    <row r="483" spans="1:5" x14ac:dyDescent="0.25">
      <c r="A483" s="75"/>
      <c r="B483" s="98"/>
      <c r="C483" s="99"/>
      <c r="D483" s="76"/>
      <c r="E483" s="77"/>
    </row>
    <row r="484" spans="1:5" x14ac:dyDescent="0.25">
      <c r="A484" s="75"/>
      <c r="B484" s="98"/>
      <c r="C484" s="99"/>
      <c r="D484" s="76"/>
      <c r="E484" s="77"/>
    </row>
    <row r="485" spans="1:5" x14ac:dyDescent="0.25">
      <c r="A485" s="75"/>
      <c r="B485" s="98"/>
      <c r="C485" s="99"/>
      <c r="D485" s="76"/>
      <c r="E485" s="77"/>
    </row>
    <row r="486" spans="1:5" x14ac:dyDescent="0.25">
      <c r="A486" s="75"/>
      <c r="B486" s="98"/>
      <c r="C486" s="99"/>
      <c r="D486" s="76"/>
      <c r="E486" s="77"/>
    </row>
    <row r="487" spans="1:5" x14ac:dyDescent="0.25">
      <c r="A487" s="75"/>
      <c r="B487" s="98"/>
      <c r="C487" s="99"/>
      <c r="D487" s="76"/>
      <c r="E487" s="77"/>
    </row>
    <row r="488" spans="1:5" x14ac:dyDescent="0.25">
      <c r="A488" s="75"/>
      <c r="B488" s="98"/>
      <c r="C488" s="99"/>
      <c r="D488" s="76"/>
      <c r="E488" s="77"/>
    </row>
    <row r="489" spans="1:5" x14ac:dyDescent="0.25">
      <c r="A489" s="75"/>
      <c r="B489" s="98"/>
      <c r="C489" s="99"/>
      <c r="D489" s="76"/>
      <c r="E489" s="77"/>
    </row>
    <row r="490" spans="1:5" x14ac:dyDescent="0.25">
      <c r="A490" s="75"/>
      <c r="B490" s="98"/>
      <c r="C490" s="99"/>
      <c r="D490" s="76"/>
      <c r="E490" s="77"/>
    </row>
    <row r="491" spans="1:5" x14ac:dyDescent="0.25">
      <c r="A491" s="75"/>
      <c r="B491" s="98"/>
      <c r="C491" s="99"/>
      <c r="D491" s="76"/>
      <c r="E491" s="77"/>
    </row>
    <row r="492" spans="1:5" x14ac:dyDescent="0.25">
      <c r="A492" s="75"/>
      <c r="B492" s="98"/>
      <c r="C492" s="99"/>
      <c r="D492" s="76"/>
      <c r="E492" s="77"/>
    </row>
    <row r="493" spans="1:5" x14ac:dyDescent="0.25">
      <c r="A493" s="75"/>
      <c r="B493" s="98"/>
      <c r="C493" s="99"/>
      <c r="D493" s="76"/>
      <c r="E493" s="77"/>
    </row>
    <row r="494" spans="1:5" x14ac:dyDescent="0.25">
      <c r="A494" s="75"/>
      <c r="B494" s="98"/>
      <c r="C494" s="99"/>
      <c r="D494" s="76"/>
      <c r="E494" s="77"/>
    </row>
    <row r="495" spans="1:5" x14ac:dyDescent="0.25">
      <c r="A495" s="75"/>
      <c r="B495" s="98"/>
      <c r="C495" s="99"/>
      <c r="D495" s="76"/>
      <c r="E495" s="77"/>
    </row>
    <row r="496" spans="1:5" x14ac:dyDescent="0.25">
      <c r="A496" s="75"/>
      <c r="B496" s="98"/>
      <c r="C496" s="99"/>
      <c r="D496" s="76"/>
      <c r="E496" s="77"/>
    </row>
    <row r="497" spans="1:5" x14ac:dyDescent="0.25">
      <c r="A497" s="75"/>
      <c r="B497" s="98"/>
      <c r="C497" s="99"/>
      <c r="D497" s="76"/>
      <c r="E497" s="77"/>
    </row>
    <row r="498" spans="1:5" x14ac:dyDescent="0.25">
      <c r="A498" s="75"/>
      <c r="B498" s="98"/>
      <c r="C498" s="99"/>
      <c r="D498" s="76"/>
      <c r="E498" s="77"/>
    </row>
    <row r="499" spans="1:5" x14ac:dyDescent="0.25">
      <c r="A499" s="75"/>
      <c r="B499" s="98"/>
      <c r="C499" s="99"/>
      <c r="D499" s="76"/>
      <c r="E499" s="77"/>
    </row>
    <row r="500" spans="1:5" x14ac:dyDescent="0.25">
      <c r="A500" s="75"/>
      <c r="B500" s="98"/>
      <c r="C500" s="99"/>
      <c r="D500" s="76"/>
      <c r="E500" s="77"/>
    </row>
    <row r="501" spans="1:5" x14ac:dyDescent="0.25">
      <c r="A501" s="75"/>
      <c r="B501" s="98"/>
      <c r="C501" s="99"/>
      <c r="D501" s="76"/>
      <c r="E501" s="77"/>
    </row>
    <row r="502" spans="1:5" x14ac:dyDescent="0.25">
      <c r="A502" s="75"/>
      <c r="B502" s="98"/>
      <c r="C502" s="99"/>
      <c r="D502" s="76"/>
      <c r="E502" s="77"/>
    </row>
    <row r="503" spans="1:5" x14ac:dyDescent="0.25">
      <c r="A503" s="75"/>
      <c r="B503" s="98"/>
      <c r="C503" s="99"/>
      <c r="D503" s="76"/>
      <c r="E503" s="77"/>
    </row>
    <row r="504" spans="1:5" x14ac:dyDescent="0.25">
      <c r="A504" s="75"/>
      <c r="B504" s="98"/>
      <c r="C504" s="99"/>
      <c r="D504" s="76"/>
      <c r="E504" s="77"/>
    </row>
    <row r="505" spans="1:5" x14ac:dyDescent="0.25">
      <c r="A505" s="75"/>
      <c r="B505" s="98"/>
      <c r="C505" s="99"/>
      <c r="D505" s="76"/>
      <c r="E505" s="77"/>
    </row>
    <row r="506" spans="1:5" x14ac:dyDescent="0.25">
      <c r="A506" s="75"/>
      <c r="B506" s="98"/>
      <c r="C506" s="99"/>
      <c r="D506" s="76"/>
      <c r="E506" s="77"/>
    </row>
    <row r="507" spans="1:5" x14ac:dyDescent="0.25">
      <c r="A507" s="75"/>
      <c r="B507" s="98"/>
      <c r="C507" s="99"/>
      <c r="D507" s="76"/>
      <c r="E507" s="77"/>
    </row>
    <row r="508" spans="1:5" x14ac:dyDescent="0.25">
      <c r="A508" s="75"/>
      <c r="B508" s="98"/>
      <c r="C508" s="99"/>
      <c r="D508" s="76"/>
      <c r="E508" s="77"/>
    </row>
    <row r="509" spans="1:5" x14ac:dyDescent="0.25">
      <c r="A509" s="75"/>
      <c r="B509" s="98"/>
      <c r="C509" s="99"/>
      <c r="D509" s="76"/>
      <c r="E509" s="77"/>
    </row>
    <row r="510" spans="1:5" x14ac:dyDescent="0.25">
      <c r="A510" s="75"/>
      <c r="B510" s="98"/>
      <c r="C510" s="99"/>
      <c r="D510" s="76"/>
      <c r="E510" s="77"/>
    </row>
    <row r="511" spans="1:5" x14ac:dyDescent="0.25">
      <c r="A511" s="75"/>
      <c r="B511" s="98"/>
      <c r="C511" s="99"/>
      <c r="D511" s="76"/>
      <c r="E511" s="77"/>
    </row>
    <row r="512" spans="1:5" x14ac:dyDescent="0.25">
      <c r="A512" s="75"/>
      <c r="B512" s="98"/>
      <c r="C512" s="99"/>
      <c r="D512" s="76"/>
      <c r="E512" s="77"/>
    </row>
    <row r="513" spans="1:5" x14ac:dyDescent="0.25">
      <c r="A513" s="75"/>
      <c r="B513" s="98"/>
      <c r="C513" s="99"/>
      <c r="D513" s="76"/>
      <c r="E513" s="77"/>
    </row>
    <row r="514" spans="1:5" x14ac:dyDescent="0.25">
      <c r="A514" s="75"/>
      <c r="B514" s="98"/>
      <c r="C514" s="99"/>
      <c r="D514" s="76"/>
      <c r="E514" s="77"/>
    </row>
    <row r="515" spans="1:5" x14ac:dyDescent="0.25">
      <c r="A515" s="75"/>
      <c r="B515" s="98"/>
      <c r="C515" s="99"/>
      <c r="D515" s="76"/>
      <c r="E515" s="77"/>
    </row>
    <row r="516" spans="1:5" x14ac:dyDescent="0.25">
      <c r="A516" s="75"/>
      <c r="B516" s="98"/>
      <c r="C516" s="99"/>
      <c r="D516" s="76"/>
      <c r="E516" s="77"/>
    </row>
    <row r="517" spans="1:5" x14ac:dyDescent="0.25">
      <c r="A517" s="75"/>
      <c r="B517" s="98"/>
      <c r="C517" s="99"/>
      <c r="D517" s="76"/>
      <c r="E517" s="77"/>
    </row>
    <row r="518" spans="1:5" x14ac:dyDescent="0.25">
      <c r="A518" s="75"/>
      <c r="B518" s="98"/>
      <c r="C518" s="99"/>
      <c r="D518" s="76"/>
      <c r="E518" s="77"/>
    </row>
    <row r="519" spans="1:5" x14ac:dyDescent="0.25">
      <c r="A519" s="75"/>
      <c r="B519" s="98"/>
      <c r="C519" s="99"/>
      <c r="D519" s="76"/>
      <c r="E519" s="77"/>
    </row>
    <row r="520" spans="1:5" x14ac:dyDescent="0.25">
      <c r="A520" s="75"/>
      <c r="B520" s="98"/>
      <c r="C520" s="99"/>
      <c r="D520" s="76"/>
      <c r="E520" s="77"/>
    </row>
    <row r="521" spans="1:5" x14ac:dyDescent="0.25">
      <c r="A521" s="75"/>
      <c r="B521" s="98"/>
      <c r="C521" s="99"/>
      <c r="D521" s="76"/>
      <c r="E521" s="77"/>
    </row>
    <row r="522" spans="1:5" x14ac:dyDescent="0.25">
      <c r="A522" s="75"/>
      <c r="B522" s="98"/>
      <c r="C522" s="99"/>
      <c r="D522" s="76"/>
      <c r="E522" s="77"/>
    </row>
    <row r="523" spans="1:5" x14ac:dyDescent="0.25">
      <c r="A523" s="75"/>
      <c r="B523" s="98"/>
      <c r="C523" s="99"/>
      <c r="D523" s="76"/>
      <c r="E523" s="77"/>
    </row>
    <row r="524" spans="1:5" x14ac:dyDescent="0.25">
      <c r="A524" s="75"/>
      <c r="B524" s="98"/>
      <c r="C524" s="99"/>
      <c r="D524" s="76"/>
      <c r="E524" s="77"/>
    </row>
    <row r="525" spans="1:5" x14ac:dyDescent="0.25">
      <c r="A525" s="75"/>
      <c r="B525" s="98"/>
      <c r="C525" s="99"/>
      <c r="D525" s="76"/>
      <c r="E525" s="77"/>
    </row>
    <row r="526" spans="1:5" x14ac:dyDescent="0.25">
      <c r="A526" s="75"/>
      <c r="B526" s="98"/>
      <c r="C526" s="99"/>
      <c r="D526" s="76"/>
      <c r="E526" s="77"/>
    </row>
    <row r="527" spans="1:5" x14ac:dyDescent="0.25">
      <c r="A527" s="75"/>
      <c r="B527" s="98"/>
      <c r="C527" s="99"/>
      <c r="D527" s="76"/>
      <c r="E527" s="77"/>
    </row>
    <row r="528" spans="1:5" x14ac:dyDescent="0.25">
      <c r="A528" s="75"/>
      <c r="B528" s="98"/>
      <c r="C528" s="99"/>
      <c r="D528" s="76"/>
      <c r="E528" s="77"/>
    </row>
    <row r="529" spans="1:5" x14ac:dyDescent="0.25">
      <c r="A529" s="75"/>
      <c r="B529" s="98"/>
      <c r="C529" s="99"/>
      <c r="D529" s="76"/>
      <c r="E529" s="77"/>
    </row>
    <row r="530" spans="1:5" x14ac:dyDescent="0.25">
      <c r="A530" s="75"/>
      <c r="B530" s="98"/>
      <c r="C530" s="99"/>
      <c r="D530" s="76"/>
      <c r="E530" s="77"/>
    </row>
    <row r="531" spans="1:5" x14ac:dyDescent="0.25">
      <c r="A531" s="75"/>
      <c r="B531" s="98"/>
      <c r="C531" s="99"/>
      <c r="D531" s="76"/>
      <c r="E531" s="77"/>
    </row>
    <row r="532" spans="1:5" x14ac:dyDescent="0.25">
      <c r="A532" s="75"/>
      <c r="B532" s="98"/>
      <c r="C532" s="99"/>
      <c r="D532" s="76"/>
      <c r="E532" s="77"/>
    </row>
    <row r="533" spans="1:5" x14ac:dyDescent="0.25">
      <c r="A533" s="75"/>
      <c r="B533" s="98"/>
      <c r="C533" s="99"/>
      <c r="D533" s="76"/>
      <c r="E533" s="77"/>
    </row>
    <row r="534" spans="1:5" x14ac:dyDescent="0.25">
      <c r="A534" s="75"/>
      <c r="B534" s="98"/>
      <c r="C534" s="99"/>
      <c r="D534" s="76"/>
      <c r="E534" s="77"/>
    </row>
    <row r="535" spans="1:5" x14ac:dyDescent="0.25">
      <c r="A535" s="75"/>
      <c r="B535" s="98"/>
      <c r="C535" s="99"/>
      <c r="D535" s="76"/>
      <c r="E535" s="77"/>
    </row>
    <row r="536" spans="1:5" x14ac:dyDescent="0.25">
      <c r="A536" s="75"/>
      <c r="B536" s="98"/>
      <c r="C536" s="99"/>
      <c r="D536" s="76"/>
      <c r="E536" s="77"/>
    </row>
    <row r="537" spans="1:5" x14ac:dyDescent="0.25">
      <c r="A537" s="75"/>
      <c r="B537" s="98"/>
      <c r="C537" s="99"/>
      <c r="D537" s="76"/>
      <c r="E537" s="77"/>
    </row>
    <row r="538" spans="1:5" x14ac:dyDescent="0.25">
      <c r="A538" s="75"/>
      <c r="B538" s="98"/>
      <c r="C538" s="99"/>
      <c r="D538" s="76"/>
      <c r="E538" s="77"/>
    </row>
    <row r="539" spans="1:5" x14ac:dyDescent="0.25">
      <c r="A539" s="75"/>
      <c r="B539" s="98"/>
      <c r="C539" s="99"/>
      <c r="D539" s="76"/>
      <c r="E539" s="77"/>
    </row>
    <row r="540" spans="1:5" x14ac:dyDescent="0.25">
      <c r="A540" s="75"/>
      <c r="B540" s="98"/>
      <c r="C540" s="99"/>
      <c r="D540" s="76"/>
      <c r="E540" s="77"/>
    </row>
    <row r="541" spans="1:5" x14ac:dyDescent="0.25">
      <c r="A541" s="75"/>
      <c r="B541" s="98"/>
      <c r="C541" s="99"/>
      <c r="D541" s="76"/>
      <c r="E541" s="77"/>
    </row>
    <row r="542" spans="1:5" x14ac:dyDescent="0.25">
      <c r="A542" s="75"/>
      <c r="B542" s="98"/>
      <c r="C542" s="99"/>
      <c r="D542" s="76"/>
      <c r="E542" s="77"/>
    </row>
    <row r="543" spans="1:5" x14ac:dyDescent="0.25">
      <c r="A543" s="75"/>
      <c r="B543" s="98"/>
      <c r="C543" s="99"/>
      <c r="D543" s="76"/>
      <c r="E543" s="77"/>
    </row>
    <row r="544" spans="1:5" x14ac:dyDescent="0.25">
      <c r="A544" s="75"/>
      <c r="B544" s="98"/>
      <c r="C544" s="99"/>
      <c r="D544" s="76"/>
      <c r="E544" s="77"/>
    </row>
    <row r="545" spans="1:5" x14ac:dyDescent="0.25">
      <c r="A545" s="75"/>
      <c r="B545" s="98"/>
      <c r="C545" s="99"/>
      <c r="D545" s="76"/>
      <c r="E545" s="77"/>
    </row>
    <row r="546" spans="1:5" x14ac:dyDescent="0.25">
      <c r="A546" s="75"/>
      <c r="B546" s="98"/>
      <c r="C546" s="99"/>
      <c r="D546" s="76"/>
      <c r="E546" s="77"/>
    </row>
    <row r="547" spans="1:5" x14ac:dyDescent="0.25">
      <c r="A547" s="75"/>
      <c r="B547" s="98"/>
      <c r="C547" s="99"/>
      <c r="D547" s="76"/>
      <c r="E547" s="77"/>
    </row>
    <row r="548" spans="1:5" x14ac:dyDescent="0.25">
      <c r="A548" s="75"/>
      <c r="B548" s="98"/>
      <c r="C548" s="99"/>
      <c r="D548" s="76"/>
      <c r="E548" s="77"/>
    </row>
    <row r="549" spans="1:5" x14ac:dyDescent="0.25">
      <c r="A549" s="75"/>
      <c r="B549" s="98"/>
      <c r="C549" s="99"/>
      <c r="D549" s="76"/>
      <c r="E549" s="77"/>
    </row>
    <row r="550" spans="1:5" x14ac:dyDescent="0.25">
      <c r="A550" s="75"/>
      <c r="B550" s="98"/>
      <c r="C550" s="99"/>
      <c r="D550" s="76"/>
      <c r="E550" s="77"/>
    </row>
    <row r="551" spans="1:5" x14ac:dyDescent="0.25">
      <c r="A551" s="75"/>
      <c r="B551" s="98"/>
      <c r="C551" s="99"/>
      <c r="D551" s="76"/>
      <c r="E551" s="77"/>
    </row>
    <row r="552" spans="1:5" x14ac:dyDescent="0.25">
      <c r="A552" s="75"/>
      <c r="B552" s="98"/>
      <c r="C552" s="99"/>
      <c r="D552" s="76"/>
      <c r="E552" s="77"/>
    </row>
    <row r="553" spans="1:5" x14ac:dyDescent="0.25">
      <c r="A553" s="75"/>
      <c r="B553" s="98"/>
      <c r="C553" s="99"/>
      <c r="D553" s="76"/>
      <c r="E553" s="77"/>
    </row>
    <row r="554" spans="1:5" x14ac:dyDescent="0.25">
      <c r="A554" s="75"/>
      <c r="B554" s="98"/>
      <c r="C554" s="99"/>
      <c r="D554" s="76"/>
      <c r="E554" s="77"/>
    </row>
    <row r="555" spans="1:5" x14ac:dyDescent="0.25">
      <c r="A555" s="75"/>
      <c r="B555" s="98"/>
      <c r="C555" s="99"/>
      <c r="D555" s="76"/>
      <c r="E555" s="77"/>
    </row>
    <row r="556" spans="1:5" x14ac:dyDescent="0.25">
      <c r="A556" s="75"/>
      <c r="B556" s="98"/>
      <c r="C556" s="99"/>
      <c r="D556" s="76"/>
      <c r="E556" s="77"/>
    </row>
    <row r="557" spans="1:5" x14ac:dyDescent="0.25">
      <c r="A557" s="75"/>
      <c r="B557" s="98"/>
      <c r="C557" s="99"/>
      <c r="D557" s="76"/>
      <c r="E557" s="77"/>
    </row>
    <row r="558" spans="1:5" x14ac:dyDescent="0.25">
      <c r="A558" s="75"/>
      <c r="B558" s="98"/>
      <c r="C558" s="99"/>
      <c r="D558" s="76"/>
      <c r="E558" s="77"/>
    </row>
    <row r="559" spans="1:5" x14ac:dyDescent="0.25">
      <c r="A559" s="75"/>
      <c r="B559" s="98"/>
      <c r="C559" s="99"/>
      <c r="D559" s="76"/>
      <c r="E559" s="77"/>
    </row>
    <row r="560" spans="1:5" x14ac:dyDescent="0.25">
      <c r="A560" s="75"/>
      <c r="B560" s="98"/>
      <c r="C560" s="99"/>
      <c r="D560" s="76"/>
      <c r="E560" s="77"/>
    </row>
    <row r="561" spans="1:5" x14ac:dyDescent="0.25">
      <c r="A561" s="75"/>
      <c r="B561" s="98"/>
      <c r="C561" s="99"/>
      <c r="D561" s="76"/>
      <c r="E561" s="77"/>
    </row>
    <row r="562" spans="1:5" x14ac:dyDescent="0.25">
      <c r="A562" s="75"/>
      <c r="B562" s="98"/>
      <c r="C562" s="99"/>
      <c r="D562" s="76"/>
      <c r="E562" s="77"/>
    </row>
    <row r="563" spans="1:5" x14ac:dyDescent="0.25">
      <c r="A563" s="75"/>
      <c r="B563" s="98"/>
      <c r="C563" s="99"/>
      <c r="D563" s="76"/>
      <c r="E563" s="77"/>
    </row>
    <row r="564" spans="1:5" x14ac:dyDescent="0.25">
      <c r="A564" s="75"/>
      <c r="B564" s="98"/>
      <c r="C564" s="99"/>
      <c r="D564" s="76"/>
      <c r="E564" s="77"/>
    </row>
    <row r="565" spans="1:5" x14ac:dyDescent="0.25">
      <c r="A565" s="75"/>
      <c r="B565" s="98"/>
      <c r="C565" s="99"/>
      <c r="D565" s="76"/>
      <c r="E565" s="77"/>
    </row>
    <row r="566" spans="1:5" x14ac:dyDescent="0.25">
      <c r="A566" s="75"/>
      <c r="B566" s="98"/>
      <c r="C566" s="99"/>
      <c r="D566" s="76"/>
      <c r="E566" s="77"/>
    </row>
    <row r="567" spans="1:5" x14ac:dyDescent="0.25">
      <c r="A567" s="75"/>
      <c r="B567" s="98"/>
      <c r="C567" s="99"/>
      <c r="D567" s="76"/>
      <c r="E567" s="77"/>
    </row>
    <row r="568" spans="1:5" x14ac:dyDescent="0.25">
      <c r="A568" s="75"/>
      <c r="B568" s="98"/>
      <c r="C568" s="99"/>
      <c r="D568" s="76"/>
      <c r="E568" s="77"/>
    </row>
    <row r="569" spans="1:5" x14ac:dyDescent="0.25">
      <c r="A569" s="75"/>
      <c r="B569" s="98"/>
      <c r="C569" s="99"/>
      <c r="D569" s="76"/>
      <c r="E569" s="77"/>
    </row>
    <row r="570" spans="1:5" x14ac:dyDescent="0.25">
      <c r="A570" s="75"/>
      <c r="B570" s="98"/>
      <c r="C570" s="99"/>
      <c r="D570" s="76"/>
      <c r="E570" s="77"/>
    </row>
    <row r="571" spans="1:5" x14ac:dyDescent="0.25">
      <c r="A571" s="75"/>
      <c r="B571" s="98"/>
      <c r="C571" s="99"/>
      <c r="D571" s="76"/>
      <c r="E571" s="77"/>
    </row>
    <row r="572" spans="1:5" x14ac:dyDescent="0.25">
      <c r="A572" s="75"/>
      <c r="B572" s="98"/>
      <c r="C572" s="99"/>
      <c r="D572" s="76"/>
      <c r="E572" s="77"/>
    </row>
    <row r="573" spans="1:5" x14ac:dyDescent="0.25">
      <c r="A573" s="75"/>
      <c r="B573" s="98"/>
      <c r="C573" s="99"/>
      <c r="D573" s="76"/>
      <c r="E573" s="77"/>
    </row>
    <row r="574" spans="1:5" x14ac:dyDescent="0.25">
      <c r="A574" s="75"/>
      <c r="B574" s="98"/>
      <c r="C574" s="99"/>
      <c r="D574" s="76"/>
      <c r="E574" s="77"/>
    </row>
    <row r="575" spans="1:5" x14ac:dyDescent="0.25">
      <c r="A575" s="75"/>
      <c r="B575" s="98"/>
      <c r="C575" s="99"/>
      <c r="D575" s="76"/>
      <c r="E575" s="77"/>
    </row>
    <row r="576" spans="1:5" x14ac:dyDescent="0.25">
      <c r="A576" s="75"/>
      <c r="B576" s="98"/>
      <c r="C576" s="99"/>
      <c r="D576" s="76"/>
      <c r="E576" s="77"/>
    </row>
    <row r="577" spans="1:5" x14ac:dyDescent="0.25">
      <c r="A577" s="75"/>
      <c r="B577" s="98"/>
      <c r="C577" s="99"/>
      <c r="D577" s="76"/>
      <c r="E577" s="77"/>
    </row>
    <row r="578" spans="1:5" x14ac:dyDescent="0.25">
      <c r="A578" s="75"/>
      <c r="B578" s="98"/>
      <c r="C578" s="99"/>
      <c r="D578" s="76"/>
      <c r="E578" s="77"/>
    </row>
    <row r="579" spans="1:5" x14ac:dyDescent="0.25">
      <c r="A579" s="75"/>
      <c r="B579" s="98"/>
      <c r="C579" s="99"/>
      <c r="D579" s="76"/>
      <c r="E579" s="77"/>
    </row>
    <row r="580" spans="1:5" x14ac:dyDescent="0.25">
      <c r="A580" s="75"/>
      <c r="B580" s="98"/>
      <c r="C580" s="99"/>
      <c r="D580" s="76"/>
      <c r="E580" s="77"/>
    </row>
    <row r="581" spans="1:5" x14ac:dyDescent="0.25">
      <c r="A581" s="75"/>
      <c r="B581" s="98"/>
      <c r="C581" s="99"/>
      <c r="D581" s="76"/>
      <c r="E581" s="77"/>
    </row>
    <row r="582" spans="1:5" x14ac:dyDescent="0.25">
      <c r="A582" s="75"/>
      <c r="B582" s="98"/>
      <c r="C582" s="99"/>
      <c r="D582" s="76"/>
      <c r="E582" s="77"/>
    </row>
    <row r="583" spans="1:5" x14ac:dyDescent="0.25">
      <c r="A583" s="75"/>
      <c r="B583" s="98"/>
      <c r="C583" s="99"/>
      <c r="D583" s="76"/>
      <c r="E583" s="77"/>
    </row>
    <row r="584" spans="1:5" x14ac:dyDescent="0.25">
      <c r="A584" s="75"/>
      <c r="B584" s="98"/>
      <c r="C584" s="99"/>
      <c r="D584" s="76"/>
      <c r="E584" s="77"/>
    </row>
    <row r="585" spans="1:5" x14ac:dyDescent="0.25">
      <c r="A585" s="75"/>
      <c r="B585" s="98"/>
      <c r="C585" s="99"/>
      <c r="D585" s="76"/>
      <c r="E585" s="77"/>
    </row>
    <row r="586" spans="1:5" x14ac:dyDescent="0.25">
      <c r="A586" s="75"/>
      <c r="B586" s="98"/>
      <c r="C586" s="99"/>
      <c r="D586" s="76"/>
      <c r="E586" s="77"/>
    </row>
    <row r="587" spans="1:5" x14ac:dyDescent="0.25">
      <c r="A587" s="75"/>
      <c r="B587" s="98"/>
      <c r="C587" s="99"/>
      <c r="D587" s="76"/>
      <c r="E587" s="77"/>
    </row>
    <row r="588" spans="1:5" x14ac:dyDescent="0.25">
      <c r="A588" s="75"/>
      <c r="B588" s="98"/>
      <c r="C588" s="99"/>
      <c r="D588" s="76"/>
      <c r="E588" s="77"/>
    </row>
    <row r="589" spans="1:5" x14ac:dyDescent="0.25">
      <c r="A589" s="75"/>
      <c r="B589" s="98"/>
      <c r="C589" s="99"/>
      <c r="D589" s="76"/>
      <c r="E589" s="77"/>
    </row>
    <row r="590" spans="1:5" x14ac:dyDescent="0.25">
      <c r="A590" s="75"/>
      <c r="B590" s="98"/>
      <c r="C590" s="99"/>
      <c r="D590" s="76"/>
      <c r="E590" s="77"/>
    </row>
    <row r="591" spans="1:5" x14ac:dyDescent="0.25">
      <c r="A591" s="75"/>
      <c r="B591" s="98"/>
      <c r="C591" s="99"/>
      <c r="D591" s="76"/>
      <c r="E591" s="77"/>
    </row>
    <row r="592" spans="1:5" x14ac:dyDescent="0.25">
      <c r="A592" s="75"/>
      <c r="B592" s="98"/>
      <c r="C592" s="99"/>
      <c r="D592" s="76"/>
      <c r="E592" s="77"/>
    </row>
    <row r="593" spans="1:5" x14ac:dyDescent="0.25">
      <c r="A593" s="75"/>
      <c r="B593" s="98"/>
      <c r="C593" s="99"/>
      <c r="D593" s="76"/>
      <c r="E593" s="77"/>
    </row>
    <row r="594" spans="1:5" x14ac:dyDescent="0.25">
      <c r="A594" s="75"/>
      <c r="B594" s="98"/>
      <c r="C594" s="99"/>
      <c r="D594" s="76"/>
      <c r="E594" s="77"/>
    </row>
    <row r="595" spans="1:5" x14ac:dyDescent="0.25">
      <c r="A595" s="75"/>
      <c r="B595" s="98"/>
      <c r="C595" s="99"/>
      <c r="D595" s="76"/>
      <c r="E595" s="77"/>
    </row>
    <row r="596" spans="1:5" x14ac:dyDescent="0.25">
      <c r="A596" s="75"/>
      <c r="B596" s="98"/>
      <c r="C596" s="99"/>
      <c r="D596" s="76"/>
      <c r="E596" s="77"/>
    </row>
    <row r="597" spans="1:5" x14ac:dyDescent="0.25">
      <c r="A597" s="75"/>
      <c r="B597" s="98"/>
      <c r="C597" s="99"/>
      <c r="D597" s="76"/>
      <c r="E597" s="77"/>
    </row>
    <row r="598" spans="1:5" x14ac:dyDescent="0.25">
      <c r="A598" s="75"/>
      <c r="B598" s="98"/>
      <c r="C598" s="99"/>
      <c r="D598" s="76"/>
      <c r="E598" s="77"/>
    </row>
    <row r="599" spans="1:5" x14ac:dyDescent="0.25">
      <c r="A599" s="75"/>
      <c r="B599" s="98"/>
      <c r="C599" s="99"/>
      <c r="D599" s="76"/>
      <c r="E599" s="77"/>
    </row>
    <row r="600" spans="1:5" x14ac:dyDescent="0.25">
      <c r="A600" s="75"/>
      <c r="B600" s="98"/>
      <c r="C600" s="99"/>
      <c r="D600" s="76"/>
      <c r="E600" s="77"/>
    </row>
    <row r="601" spans="1:5" x14ac:dyDescent="0.25">
      <c r="A601" s="75"/>
      <c r="B601" s="98"/>
      <c r="C601" s="99"/>
      <c r="D601" s="76"/>
      <c r="E601" s="77"/>
    </row>
    <row r="602" spans="1:5" x14ac:dyDescent="0.25">
      <c r="A602" s="75"/>
      <c r="B602" s="98"/>
      <c r="C602" s="99"/>
      <c r="D602" s="76"/>
      <c r="E602" s="77"/>
    </row>
    <row r="603" spans="1:5" x14ac:dyDescent="0.25">
      <c r="A603" s="75"/>
      <c r="B603" s="98"/>
      <c r="C603" s="99"/>
      <c r="D603" s="76"/>
      <c r="E603" s="77"/>
    </row>
    <row r="604" spans="1:5" x14ac:dyDescent="0.25">
      <c r="A604" s="75"/>
      <c r="B604" s="98"/>
      <c r="C604" s="99"/>
      <c r="D604" s="76"/>
      <c r="E604" s="77"/>
    </row>
    <row r="605" spans="1:5" x14ac:dyDescent="0.25">
      <c r="A605" s="75"/>
      <c r="B605" s="98"/>
      <c r="C605" s="99"/>
      <c r="D605" s="76"/>
      <c r="E605" s="77"/>
    </row>
    <row r="606" spans="1:5" x14ac:dyDescent="0.25">
      <c r="A606" s="75"/>
      <c r="B606" s="98"/>
      <c r="C606" s="99"/>
      <c r="D606" s="76"/>
      <c r="E606" s="77"/>
    </row>
    <row r="607" spans="1:5" x14ac:dyDescent="0.25">
      <c r="A607" s="75"/>
      <c r="B607" s="98"/>
      <c r="C607" s="99"/>
      <c r="D607" s="76"/>
      <c r="E607" s="77"/>
    </row>
    <row r="608" spans="1:5" x14ac:dyDescent="0.25">
      <c r="A608" s="75"/>
      <c r="B608" s="98"/>
      <c r="C608" s="99"/>
      <c r="D608" s="76"/>
      <c r="E608" s="77"/>
    </row>
    <row r="609" spans="1:5" x14ac:dyDescent="0.25">
      <c r="A609" s="75"/>
      <c r="B609" s="98"/>
      <c r="C609" s="99"/>
      <c r="D609" s="76"/>
      <c r="E609" s="77"/>
    </row>
    <row r="610" spans="1:5" x14ac:dyDescent="0.25">
      <c r="A610" s="75"/>
      <c r="B610" s="98"/>
      <c r="C610" s="99"/>
      <c r="D610" s="76"/>
      <c r="E610" s="77"/>
    </row>
    <row r="611" spans="1:5" x14ac:dyDescent="0.25">
      <c r="A611" s="75"/>
      <c r="B611" s="98"/>
      <c r="C611" s="99"/>
      <c r="D611" s="76"/>
      <c r="E611" s="77"/>
    </row>
    <row r="612" spans="1:5" x14ac:dyDescent="0.25">
      <c r="A612" s="75"/>
      <c r="B612" s="98"/>
      <c r="C612" s="99"/>
      <c r="D612" s="76"/>
      <c r="E612" s="77"/>
    </row>
    <row r="613" spans="1:5" x14ac:dyDescent="0.25">
      <c r="A613" s="75"/>
      <c r="B613" s="98"/>
      <c r="C613" s="99"/>
      <c r="D613" s="76"/>
      <c r="E613" s="77"/>
    </row>
    <row r="614" spans="1:5" x14ac:dyDescent="0.25">
      <c r="A614" s="75"/>
      <c r="B614" s="98"/>
      <c r="C614" s="99"/>
      <c r="D614" s="76"/>
      <c r="E614" s="77"/>
    </row>
    <row r="615" spans="1:5" x14ac:dyDescent="0.25">
      <c r="A615" s="75"/>
      <c r="B615" s="98"/>
      <c r="C615" s="99"/>
      <c r="D615" s="76"/>
      <c r="E615" s="77"/>
    </row>
    <row r="616" spans="1:5" x14ac:dyDescent="0.25">
      <c r="A616" s="75"/>
      <c r="B616" s="98"/>
      <c r="C616" s="99"/>
      <c r="D616" s="76"/>
      <c r="E616" s="77"/>
    </row>
    <row r="617" spans="1:5" x14ac:dyDescent="0.25">
      <c r="A617" s="75"/>
      <c r="B617" s="98"/>
      <c r="C617" s="99"/>
      <c r="D617" s="76"/>
      <c r="E617" s="77"/>
    </row>
    <row r="618" spans="1:5" x14ac:dyDescent="0.25">
      <c r="A618" s="75"/>
      <c r="B618" s="98"/>
      <c r="C618" s="99"/>
      <c r="D618" s="76"/>
      <c r="E618" s="77"/>
    </row>
    <row r="619" spans="1:5" x14ac:dyDescent="0.25">
      <c r="A619" s="75"/>
      <c r="B619" s="98"/>
      <c r="C619" s="99"/>
      <c r="D619" s="76"/>
      <c r="E619" s="77"/>
    </row>
    <row r="620" spans="1:5" x14ac:dyDescent="0.25">
      <c r="A620" s="75"/>
      <c r="B620" s="98"/>
      <c r="C620" s="99"/>
      <c r="D620" s="76"/>
      <c r="E620" s="77"/>
    </row>
    <row r="621" spans="1:5" x14ac:dyDescent="0.25">
      <c r="A621" s="75"/>
      <c r="B621" s="98"/>
      <c r="C621" s="99"/>
      <c r="D621" s="76"/>
      <c r="E621" s="77"/>
    </row>
    <row r="622" spans="1:5" x14ac:dyDescent="0.25">
      <c r="A622" s="75"/>
      <c r="B622" s="98"/>
      <c r="C622" s="99"/>
      <c r="D622" s="76"/>
      <c r="E622" s="77"/>
    </row>
    <row r="623" spans="1:5" x14ac:dyDescent="0.25">
      <c r="A623" s="75"/>
      <c r="B623" s="98"/>
      <c r="C623" s="99"/>
      <c r="D623" s="76"/>
      <c r="E623" s="77"/>
    </row>
    <row r="624" spans="1:5" x14ac:dyDescent="0.25">
      <c r="A624" s="75"/>
      <c r="B624" s="98"/>
      <c r="C624" s="99"/>
      <c r="D624" s="76"/>
      <c r="E624" s="77"/>
    </row>
    <row r="625" spans="1:5" x14ac:dyDescent="0.25">
      <c r="A625" s="75"/>
      <c r="B625" s="98"/>
      <c r="C625" s="99"/>
      <c r="D625" s="76"/>
      <c r="E625" s="77"/>
    </row>
    <row r="626" spans="1:5" x14ac:dyDescent="0.25">
      <c r="A626" s="75"/>
      <c r="B626" s="98"/>
      <c r="C626" s="99"/>
      <c r="D626" s="76"/>
      <c r="E626" s="77"/>
    </row>
    <row r="627" spans="1:5" x14ac:dyDescent="0.25">
      <c r="A627" s="75"/>
      <c r="B627" s="98"/>
      <c r="C627" s="99"/>
      <c r="D627" s="76"/>
      <c r="E627" s="77"/>
    </row>
    <row r="628" spans="1:5" x14ac:dyDescent="0.25">
      <c r="A628" s="75"/>
      <c r="B628" s="98"/>
      <c r="C628" s="99"/>
      <c r="D628" s="76"/>
      <c r="E628" s="77"/>
    </row>
    <row r="629" spans="1:5" x14ac:dyDescent="0.25">
      <c r="A629" s="75"/>
      <c r="B629" s="98"/>
      <c r="C629" s="99"/>
      <c r="D629" s="76"/>
      <c r="E629" s="77"/>
    </row>
    <row r="630" spans="1:5" x14ac:dyDescent="0.25">
      <c r="A630" s="75"/>
      <c r="B630" s="98"/>
      <c r="C630" s="99"/>
      <c r="D630" s="76"/>
      <c r="E630" s="77"/>
    </row>
    <row r="631" spans="1:5" x14ac:dyDescent="0.25">
      <c r="A631" s="75"/>
      <c r="B631" s="98"/>
      <c r="C631" s="99"/>
      <c r="D631" s="76"/>
      <c r="E631" s="77"/>
    </row>
    <row r="632" spans="1:5" x14ac:dyDescent="0.25">
      <c r="A632" s="75"/>
      <c r="B632" s="98"/>
      <c r="C632" s="99"/>
      <c r="D632" s="76"/>
      <c r="E632" s="77"/>
    </row>
    <row r="633" spans="1:5" x14ac:dyDescent="0.25">
      <c r="A633" s="75"/>
      <c r="B633" s="98"/>
      <c r="C633" s="99"/>
      <c r="D633" s="76"/>
      <c r="E633" s="77"/>
    </row>
    <row r="634" spans="1:5" x14ac:dyDescent="0.25">
      <c r="A634" s="75"/>
      <c r="B634" s="98"/>
      <c r="C634" s="99"/>
      <c r="D634" s="76"/>
      <c r="E634" s="77"/>
    </row>
    <row r="635" spans="1:5" x14ac:dyDescent="0.25">
      <c r="A635" s="75"/>
      <c r="B635" s="98"/>
      <c r="C635" s="99"/>
      <c r="D635" s="76"/>
      <c r="E635" s="77"/>
    </row>
    <row r="636" spans="1:5" x14ac:dyDescent="0.25">
      <c r="A636" s="75"/>
      <c r="B636" s="98"/>
      <c r="C636" s="99"/>
      <c r="D636" s="76"/>
      <c r="E636" s="77"/>
    </row>
    <row r="637" spans="1:5" x14ac:dyDescent="0.25">
      <c r="A637" s="75"/>
      <c r="B637" s="98"/>
      <c r="C637" s="99"/>
      <c r="D637" s="76"/>
      <c r="E637" s="77"/>
    </row>
    <row r="638" spans="1:5" x14ac:dyDescent="0.25">
      <c r="A638" s="75"/>
      <c r="B638" s="98"/>
      <c r="C638" s="99"/>
      <c r="D638" s="76"/>
      <c r="E638" s="77"/>
    </row>
    <row r="639" spans="1:5" x14ac:dyDescent="0.25">
      <c r="A639" s="75"/>
      <c r="B639" s="98"/>
      <c r="C639" s="99"/>
      <c r="D639" s="76"/>
      <c r="E639" s="77"/>
    </row>
    <row r="640" spans="1:5" x14ac:dyDescent="0.25">
      <c r="A640" s="75"/>
      <c r="B640" s="98"/>
      <c r="C640" s="99"/>
      <c r="D640" s="76"/>
      <c r="E640" s="77"/>
    </row>
    <row r="641" spans="1:5" x14ac:dyDescent="0.25">
      <c r="A641" s="75"/>
      <c r="B641" s="98"/>
      <c r="C641" s="99"/>
      <c r="D641" s="76"/>
      <c r="E641" s="77"/>
    </row>
    <row r="642" spans="1:5" x14ac:dyDescent="0.25">
      <c r="A642" s="75"/>
      <c r="B642" s="98"/>
      <c r="C642" s="99"/>
      <c r="D642" s="76"/>
      <c r="E642" s="77"/>
    </row>
    <row r="643" spans="1:5" x14ac:dyDescent="0.25">
      <c r="A643" s="75"/>
      <c r="B643" s="98"/>
      <c r="C643" s="99"/>
      <c r="D643" s="76"/>
      <c r="E643" s="77"/>
    </row>
    <row r="644" spans="1:5" x14ac:dyDescent="0.25">
      <c r="A644" s="75"/>
      <c r="B644" s="98"/>
      <c r="C644" s="99"/>
      <c r="D644" s="76"/>
      <c r="E644" s="77"/>
    </row>
    <row r="645" spans="1:5" x14ac:dyDescent="0.25">
      <c r="A645" s="75"/>
      <c r="B645" s="98"/>
      <c r="C645" s="99"/>
      <c r="D645" s="76"/>
      <c r="E645" s="77"/>
    </row>
    <row r="646" spans="1:5" x14ac:dyDescent="0.25">
      <c r="A646" s="75"/>
      <c r="B646" s="98"/>
      <c r="C646" s="99"/>
      <c r="D646" s="76"/>
      <c r="E646" s="77"/>
    </row>
    <row r="647" spans="1:5" x14ac:dyDescent="0.25">
      <c r="A647" s="75"/>
      <c r="B647" s="98"/>
      <c r="C647" s="99"/>
      <c r="D647" s="76"/>
      <c r="E647" s="77"/>
    </row>
    <row r="648" spans="1:5" x14ac:dyDescent="0.25">
      <c r="A648" s="75"/>
      <c r="B648" s="98"/>
      <c r="C648" s="99"/>
      <c r="D648" s="76"/>
      <c r="E648" s="77"/>
    </row>
    <row r="649" spans="1:5" x14ac:dyDescent="0.25">
      <c r="A649" s="75"/>
      <c r="B649" s="98"/>
      <c r="C649" s="99"/>
      <c r="D649" s="76"/>
      <c r="E649" s="77"/>
    </row>
    <row r="650" spans="1:5" x14ac:dyDescent="0.25">
      <c r="A650" s="75"/>
      <c r="B650" s="98"/>
      <c r="C650" s="99"/>
      <c r="D650" s="76"/>
      <c r="E650" s="77"/>
    </row>
    <row r="651" spans="1:5" x14ac:dyDescent="0.25">
      <c r="A651" s="75"/>
      <c r="B651" s="98"/>
      <c r="C651" s="99"/>
      <c r="D651" s="76"/>
      <c r="E651" s="77"/>
    </row>
    <row r="652" spans="1:5" x14ac:dyDescent="0.25">
      <c r="A652" s="75"/>
      <c r="B652" s="98"/>
      <c r="C652" s="99"/>
      <c r="D652" s="76"/>
      <c r="E652" s="77"/>
    </row>
    <row r="653" spans="1:5" x14ac:dyDescent="0.25">
      <c r="A653" s="75"/>
      <c r="B653" s="98"/>
      <c r="C653" s="99"/>
      <c r="D653" s="76"/>
      <c r="E653" s="77"/>
    </row>
    <row r="654" spans="1:5" x14ac:dyDescent="0.25">
      <c r="A654" s="75"/>
      <c r="B654" s="98"/>
      <c r="C654" s="99"/>
      <c r="D654" s="76"/>
      <c r="E654" s="77"/>
    </row>
    <row r="655" spans="1:5" x14ac:dyDescent="0.25">
      <c r="A655" s="75"/>
      <c r="B655" s="98"/>
      <c r="C655" s="99"/>
      <c r="D655" s="76"/>
      <c r="E655" s="77"/>
    </row>
    <row r="656" spans="1:5" x14ac:dyDescent="0.25">
      <c r="A656" s="75"/>
      <c r="B656" s="98"/>
      <c r="C656" s="99"/>
      <c r="D656" s="76"/>
      <c r="E656" s="77"/>
    </row>
    <row r="657" spans="1:5" x14ac:dyDescent="0.25">
      <c r="A657" s="75"/>
      <c r="B657" s="98"/>
      <c r="C657" s="99"/>
      <c r="D657" s="76"/>
      <c r="E657" s="77"/>
    </row>
    <row r="658" spans="1:5" x14ac:dyDescent="0.25">
      <c r="A658" s="75"/>
      <c r="B658" s="98"/>
      <c r="C658" s="99"/>
      <c r="D658" s="76"/>
      <c r="E658" s="77"/>
    </row>
    <row r="659" spans="1:5" x14ac:dyDescent="0.25">
      <c r="A659" s="75"/>
      <c r="B659" s="98"/>
      <c r="C659" s="99"/>
      <c r="D659" s="76"/>
      <c r="E659" s="77"/>
    </row>
    <row r="660" spans="1:5" x14ac:dyDescent="0.25">
      <c r="A660" s="75"/>
      <c r="B660" s="98"/>
      <c r="C660" s="99"/>
      <c r="D660" s="76"/>
      <c r="E660" s="77"/>
    </row>
    <row r="661" spans="1:5" x14ac:dyDescent="0.25">
      <c r="A661" s="75"/>
      <c r="B661" s="98"/>
      <c r="C661" s="99"/>
      <c r="D661" s="76"/>
      <c r="E661" s="77"/>
    </row>
    <row r="662" spans="1:5" x14ac:dyDescent="0.25">
      <c r="A662" s="75"/>
      <c r="B662" s="98"/>
      <c r="C662" s="99"/>
      <c r="D662" s="76"/>
      <c r="E662" s="77"/>
    </row>
    <row r="663" spans="1:5" x14ac:dyDescent="0.25">
      <c r="A663" s="75"/>
      <c r="B663" s="98"/>
      <c r="C663" s="99"/>
      <c r="D663" s="76"/>
      <c r="E663" s="77"/>
    </row>
    <row r="664" spans="1:5" x14ac:dyDescent="0.25">
      <c r="A664" s="75"/>
      <c r="B664" s="98"/>
      <c r="C664" s="99"/>
      <c r="D664" s="76"/>
      <c r="E664" s="77"/>
    </row>
    <row r="665" spans="1:5" x14ac:dyDescent="0.25">
      <c r="A665" s="75"/>
      <c r="B665" s="98"/>
      <c r="C665" s="99"/>
      <c r="D665" s="76"/>
      <c r="E665" s="77"/>
    </row>
    <row r="666" spans="1:5" x14ac:dyDescent="0.25">
      <c r="A666" s="75"/>
      <c r="B666" s="98"/>
      <c r="C666" s="99"/>
      <c r="D666" s="76"/>
      <c r="E666" s="77"/>
    </row>
    <row r="667" spans="1:5" x14ac:dyDescent="0.25">
      <c r="A667" s="75"/>
      <c r="B667" s="98"/>
      <c r="C667" s="99"/>
      <c r="D667" s="76"/>
      <c r="E667" s="77"/>
    </row>
    <row r="668" spans="1:5" x14ac:dyDescent="0.25">
      <c r="A668" s="75"/>
      <c r="B668" s="98"/>
      <c r="C668" s="99"/>
      <c r="D668" s="76"/>
      <c r="E668" s="77"/>
    </row>
    <row r="669" spans="1:5" x14ac:dyDescent="0.25">
      <c r="A669" s="75"/>
      <c r="B669" s="98"/>
      <c r="C669" s="99"/>
      <c r="D669" s="76"/>
      <c r="E669" s="77"/>
    </row>
    <row r="670" spans="1:5" x14ac:dyDescent="0.25">
      <c r="A670" s="75"/>
      <c r="B670" s="98"/>
      <c r="C670" s="99"/>
      <c r="D670" s="76"/>
      <c r="E670" s="77"/>
    </row>
    <row r="671" spans="1:5" x14ac:dyDescent="0.25">
      <c r="A671" s="75"/>
      <c r="B671" s="98"/>
      <c r="C671" s="99"/>
      <c r="D671" s="76"/>
      <c r="E671" s="77"/>
    </row>
    <row r="672" spans="1:5" x14ac:dyDescent="0.25">
      <c r="A672" s="75"/>
      <c r="B672" s="98"/>
      <c r="C672" s="99"/>
      <c r="D672" s="76"/>
      <c r="E672" s="77"/>
    </row>
    <row r="673" spans="1:5" x14ac:dyDescent="0.25">
      <c r="A673" s="75"/>
      <c r="B673" s="98"/>
      <c r="C673" s="99"/>
      <c r="D673" s="76"/>
      <c r="E673" s="77"/>
    </row>
    <row r="674" spans="1:5" x14ac:dyDescent="0.25">
      <c r="A674" s="75"/>
      <c r="B674" s="98"/>
      <c r="C674" s="99"/>
      <c r="D674" s="76"/>
      <c r="E674" s="77"/>
    </row>
    <row r="675" spans="1:5" x14ac:dyDescent="0.25">
      <c r="A675" s="75"/>
      <c r="B675" s="98"/>
      <c r="C675" s="99"/>
      <c r="D675" s="76"/>
      <c r="E675" s="77"/>
    </row>
    <row r="676" spans="1:5" x14ac:dyDescent="0.25">
      <c r="A676" s="75"/>
      <c r="B676" s="98"/>
      <c r="C676" s="99"/>
      <c r="D676" s="76"/>
      <c r="E676" s="77"/>
    </row>
    <row r="677" spans="1:5" x14ac:dyDescent="0.25">
      <c r="A677" s="75"/>
      <c r="B677" s="98"/>
      <c r="C677" s="99"/>
      <c r="D677" s="76"/>
      <c r="E677" s="77"/>
    </row>
    <row r="678" spans="1:5" x14ac:dyDescent="0.25">
      <c r="A678" s="75"/>
      <c r="B678" s="98"/>
      <c r="C678" s="99"/>
      <c r="D678" s="76"/>
      <c r="E678" s="77"/>
    </row>
    <row r="679" spans="1:5" x14ac:dyDescent="0.25">
      <c r="A679" s="75"/>
      <c r="B679" s="98"/>
      <c r="C679" s="99"/>
      <c r="D679" s="76"/>
      <c r="E679" s="77"/>
    </row>
    <row r="680" spans="1:5" x14ac:dyDescent="0.25">
      <c r="A680" s="75"/>
      <c r="B680" s="98"/>
      <c r="C680" s="99"/>
      <c r="D680" s="76"/>
      <c r="E680" s="77"/>
    </row>
    <row r="681" spans="1:5" x14ac:dyDescent="0.25">
      <c r="A681" s="75"/>
      <c r="B681" s="98"/>
      <c r="C681" s="99"/>
      <c r="D681" s="76"/>
      <c r="E681" s="77"/>
    </row>
    <row r="682" spans="1:5" x14ac:dyDescent="0.25">
      <c r="A682" s="75"/>
      <c r="B682" s="98"/>
      <c r="C682" s="99"/>
      <c r="D682" s="76"/>
      <c r="E682" s="77"/>
    </row>
    <row r="683" spans="1:5" x14ac:dyDescent="0.25">
      <c r="A683" s="75"/>
      <c r="B683" s="98"/>
      <c r="C683" s="99"/>
      <c r="D683" s="76"/>
      <c r="E683" s="77"/>
    </row>
    <row r="684" spans="1:5" x14ac:dyDescent="0.25">
      <c r="A684" s="75"/>
      <c r="B684" s="98"/>
      <c r="C684" s="99"/>
      <c r="D684" s="76"/>
      <c r="E684" s="77"/>
    </row>
    <row r="685" spans="1:5" x14ac:dyDescent="0.25">
      <c r="A685" s="75"/>
      <c r="B685" s="98"/>
      <c r="C685" s="99"/>
      <c r="D685" s="76"/>
      <c r="E685" s="77"/>
    </row>
    <row r="686" spans="1:5" x14ac:dyDescent="0.25">
      <c r="A686" s="75"/>
      <c r="B686" s="98"/>
      <c r="C686" s="99"/>
      <c r="D686" s="76"/>
      <c r="E686" s="77"/>
    </row>
    <row r="687" spans="1:5" x14ac:dyDescent="0.25">
      <c r="A687" s="75"/>
      <c r="B687" s="98"/>
      <c r="C687" s="99"/>
      <c r="D687" s="76"/>
      <c r="E687" s="77"/>
    </row>
    <row r="688" spans="1:5" x14ac:dyDescent="0.25">
      <c r="A688" s="75"/>
      <c r="B688" s="98"/>
      <c r="C688" s="99"/>
      <c r="D688" s="76"/>
      <c r="E688" s="77"/>
    </row>
    <row r="689" spans="1:5" x14ac:dyDescent="0.25">
      <c r="A689" s="75"/>
      <c r="B689" s="98"/>
      <c r="C689" s="99"/>
      <c r="D689" s="76"/>
      <c r="E689" s="77"/>
    </row>
    <row r="690" spans="1:5" x14ac:dyDescent="0.25">
      <c r="A690" s="75"/>
      <c r="B690" s="98"/>
      <c r="C690" s="99"/>
      <c r="D690" s="76"/>
      <c r="E690" s="77"/>
    </row>
    <row r="691" spans="1:5" x14ac:dyDescent="0.25">
      <c r="A691" s="75"/>
      <c r="B691" s="98"/>
      <c r="C691" s="99"/>
      <c r="D691" s="76"/>
      <c r="E691" s="77"/>
    </row>
    <row r="692" spans="1:5" x14ac:dyDescent="0.25">
      <c r="A692" s="75"/>
      <c r="B692" s="98"/>
      <c r="C692" s="99"/>
      <c r="D692" s="76"/>
      <c r="E692" s="77"/>
    </row>
    <row r="693" spans="1:5" x14ac:dyDescent="0.25">
      <c r="A693" s="75"/>
      <c r="B693" s="98"/>
      <c r="C693" s="99"/>
      <c r="D693" s="76"/>
      <c r="E693" s="77"/>
    </row>
    <row r="694" spans="1:5" x14ac:dyDescent="0.25">
      <c r="A694" s="75"/>
      <c r="B694" s="98"/>
      <c r="C694" s="99"/>
      <c r="D694" s="76"/>
      <c r="E694" s="77"/>
    </row>
    <row r="695" spans="1:5" x14ac:dyDescent="0.25">
      <c r="A695" s="75"/>
      <c r="B695" s="98"/>
      <c r="C695" s="99"/>
      <c r="D695" s="76"/>
      <c r="E695" s="77"/>
    </row>
    <row r="696" spans="1:5" x14ac:dyDescent="0.25">
      <c r="A696" s="75"/>
      <c r="B696" s="98"/>
      <c r="C696" s="99"/>
      <c r="D696" s="76"/>
      <c r="E696" s="77"/>
    </row>
    <row r="697" spans="1:5" x14ac:dyDescent="0.25">
      <c r="A697" s="75"/>
      <c r="B697" s="98"/>
      <c r="C697" s="99"/>
      <c r="D697" s="76"/>
      <c r="E697" s="77"/>
    </row>
    <row r="698" spans="1:5" x14ac:dyDescent="0.25">
      <c r="A698" s="75"/>
      <c r="B698" s="98"/>
      <c r="C698" s="99"/>
      <c r="D698" s="76"/>
      <c r="E698" s="77"/>
    </row>
    <row r="699" spans="1:5" x14ac:dyDescent="0.25">
      <c r="A699" s="75"/>
      <c r="B699" s="98"/>
      <c r="C699" s="99"/>
      <c r="D699" s="76"/>
      <c r="E699" s="77"/>
    </row>
    <row r="700" spans="1:5" x14ac:dyDescent="0.25">
      <c r="A700" s="75"/>
      <c r="B700" s="98"/>
      <c r="C700" s="99"/>
      <c r="D700" s="76"/>
      <c r="E700" s="77"/>
    </row>
    <row r="701" spans="1:5" x14ac:dyDescent="0.25">
      <c r="A701" s="75"/>
      <c r="B701" s="98"/>
      <c r="C701" s="99"/>
      <c r="D701" s="76"/>
      <c r="E701" s="77"/>
    </row>
    <row r="702" spans="1:5" x14ac:dyDescent="0.25">
      <c r="A702" s="75"/>
      <c r="B702" s="98"/>
      <c r="C702" s="99"/>
      <c r="D702" s="76"/>
      <c r="E702" s="77"/>
    </row>
    <row r="703" spans="1:5" x14ac:dyDescent="0.25">
      <c r="A703" s="75"/>
      <c r="B703" s="98"/>
      <c r="C703" s="99"/>
      <c r="D703" s="76"/>
      <c r="E703" s="77"/>
    </row>
    <row r="704" spans="1:5" x14ac:dyDescent="0.25">
      <c r="A704" s="75"/>
      <c r="B704" s="98"/>
      <c r="C704" s="99"/>
      <c r="D704" s="76"/>
      <c r="E704" s="77"/>
    </row>
    <row r="705" spans="1:5" x14ac:dyDescent="0.25">
      <c r="A705" s="75"/>
      <c r="B705" s="98"/>
      <c r="C705" s="99"/>
      <c r="D705" s="76"/>
      <c r="E705" s="77"/>
    </row>
    <row r="706" spans="1:5" x14ac:dyDescent="0.25">
      <c r="A706" s="75"/>
      <c r="B706" s="98"/>
      <c r="C706" s="99"/>
      <c r="D706" s="76"/>
      <c r="E706" s="77"/>
    </row>
    <row r="707" spans="1:5" x14ac:dyDescent="0.25">
      <c r="A707" s="75"/>
      <c r="B707" s="98"/>
      <c r="C707" s="99"/>
      <c r="D707" s="76"/>
      <c r="E707" s="77"/>
    </row>
    <row r="708" spans="1:5" x14ac:dyDescent="0.25">
      <c r="A708" s="75"/>
      <c r="B708" s="98"/>
      <c r="C708" s="99"/>
      <c r="D708" s="76"/>
      <c r="E708" s="77"/>
    </row>
    <row r="709" spans="1:5" x14ac:dyDescent="0.25">
      <c r="A709" s="75"/>
      <c r="B709" s="98"/>
      <c r="C709" s="99"/>
      <c r="D709" s="76"/>
      <c r="E709" s="77"/>
    </row>
    <row r="710" spans="1:5" x14ac:dyDescent="0.25">
      <c r="A710" s="75"/>
      <c r="B710" s="98"/>
      <c r="C710" s="99"/>
      <c r="D710" s="76"/>
      <c r="E710" s="77"/>
    </row>
    <row r="711" spans="1:5" x14ac:dyDescent="0.25">
      <c r="A711" s="75"/>
      <c r="B711" s="98"/>
      <c r="C711" s="99"/>
      <c r="D711" s="76"/>
      <c r="E711" s="77"/>
    </row>
    <row r="712" spans="1:5" x14ac:dyDescent="0.25">
      <c r="A712" s="75"/>
      <c r="B712" s="98"/>
      <c r="C712" s="99"/>
      <c r="D712" s="76"/>
      <c r="E712" s="77"/>
    </row>
    <row r="713" spans="1:5" x14ac:dyDescent="0.25">
      <c r="A713" s="75"/>
      <c r="B713" s="98"/>
      <c r="C713" s="99"/>
      <c r="D713" s="76"/>
      <c r="E713" s="77"/>
    </row>
    <row r="714" spans="1:5" x14ac:dyDescent="0.25">
      <c r="A714" s="75"/>
      <c r="B714" s="98"/>
      <c r="C714" s="99"/>
      <c r="D714" s="76"/>
      <c r="E714" s="77"/>
    </row>
    <row r="715" spans="1:5" x14ac:dyDescent="0.25">
      <c r="A715" s="75"/>
      <c r="B715" s="98"/>
      <c r="C715" s="99"/>
      <c r="D715" s="76"/>
      <c r="E715" s="77"/>
    </row>
    <row r="716" spans="1:5" x14ac:dyDescent="0.25">
      <c r="A716" s="75"/>
      <c r="B716" s="98"/>
      <c r="C716" s="99"/>
      <c r="D716" s="76"/>
      <c r="E716" s="77"/>
    </row>
    <row r="717" spans="1:5" x14ac:dyDescent="0.25">
      <c r="A717" s="75"/>
      <c r="B717" s="98"/>
      <c r="C717" s="99"/>
      <c r="D717" s="76"/>
      <c r="E717" s="77"/>
    </row>
    <row r="718" spans="1:5" x14ac:dyDescent="0.25">
      <c r="A718" s="75"/>
      <c r="B718" s="98"/>
      <c r="C718" s="99"/>
      <c r="D718" s="76"/>
      <c r="E718" s="77"/>
    </row>
    <row r="719" spans="1:5" x14ac:dyDescent="0.25">
      <c r="A719" s="75"/>
      <c r="B719" s="98"/>
      <c r="C719" s="99"/>
      <c r="D719" s="76"/>
      <c r="E719" s="77"/>
    </row>
    <row r="720" spans="1:5" x14ac:dyDescent="0.25">
      <c r="A720" s="75"/>
      <c r="B720" s="98"/>
      <c r="C720" s="99"/>
      <c r="D720" s="76"/>
      <c r="E720" s="77"/>
    </row>
    <row r="721" spans="1:5" x14ac:dyDescent="0.25">
      <c r="A721" s="75"/>
      <c r="B721" s="98"/>
      <c r="C721" s="99"/>
      <c r="D721" s="76"/>
      <c r="E721" s="77"/>
    </row>
    <row r="722" spans="1:5" x14ac:dyDescent="0.25">
      <c r="A722" s="75"/>
      <c r="B722" s="98"/>
      <c r="C722" s="99"/>
      <c r="D722" s="76"/>
      <c r="E722" s="77"/>
    </row>
    <row r="723" spans="1:5" x14ac:dyDescent="0.25">
      <c r="A723" s="75"/>
      <c r="B723" s="98"/>
      <c r="C723" s="99"/>
      <c r="D723" s="76"/>
      <c r="E723" s="77"/>
    </row>
    <row r="724" spans="1:5" x14ac:dyDescent="0.25">
      <c r="A724" s="75"/>
      <c r="B724" s="98"/>
      <c r="C724" s="99"/>
      <c r="D724" s="76"/>
      <c r="E724" s="77"/>
    </row>
    <row r="725" spans="1:5" x14ac:dyDescent="0.25">
      <c r="A725" s="75"/>
      <c r="B725" s="98"/>
      <c r="C725" s="99"/>
      <c r="D725" s="76"/>
      <c r="E725" s="77"/>
    </row>
    <row r="726" spans="1:5" x14ac:dyDescent="0.25">
      <c r="A726" s="75"/>
      <c r="B726" s="98"/>
      <c r="C726" s="99"/>
      <c r="D726" s="76"/>
      <c r="E726" s="77"/>
    </row>
    <row r="727" spans="1:5" x14ac:dyDescent="0.25">
      <c r="A727" s="75"/>
      <c r="B727" s="98"/>
      <c r="C727" s="99"/>
      <c r="D727" s="76"/>
      <c r="E727" s="77"/>
    </row>
    <row r="728" spans="1:5" x14ac:dyDescent="0.25">
      <c r="A728" s="75"/>
      <c r="B728" s="98"/>
      <c r="C728" s="99"/>
      <c r="D728" s="76"/>
      <c r="E728" s="77"/>
    </row>
    <row r="729" spans="1:5" x14ac:dyDescent="0.25">
      <c r="A729" s="75"/>
      <c r="B729" s="98"/>
      <c r="C729" s="99"/>
      <c r="D729" s="76"/>
      <c r="E729" s="77"/>
    </row>
    <row r="730" spans="1:5" x14ac:dyDescent="0.25">
      <c r="A730" s="75"/>
      <c r="B730" s="98"/>
      <c r="C730" s="99"/>
      <c r="D730" s="76"/>
      <c r="E730" s="77"/>
    </row>
    <row r="731" spans="1:5" x14ac:dyDescent="0.25">
      <c r="A731" s="75"/>
      <c r="B731" s="98"/>
      <c r="C731" s="99"/>
      <c r="D731" s="76"/>
      <c r="E731" s="77"/>
    </row>
    <row r="732" spans="1:5" x14ac:dyDescent="0.25">
      <c r="A732" s="75"/>
      <c r="B732" s="98"/>
      <c r="C732" s="99"/>
      <c r="D732" s="76"/>
      <c r="E732" s="77"/>
    </row>
    <row r="733" spans="1:5" x14ac:dyDescent="0.25">
      <c r="A733" s="75"/>
      <c r="B733" s="98"/>
      <c r="C733" s="99"/>
      <c r="D733" s="76"/>
      <c r="E733" s="77"/>
    </row>
    <row r="734" spans="1:5" x14ac:dyDescent="0.25">
      <c r="A734" s="75"/>
      <c r="B734" s="98"/>
      <c r="C734" s="99"/>
      <c r="D734" s="76"/>
      <c r="E734" s="77"/>
    </row>
    <row r="735" spans="1:5" x14ac:dyDescent="0.25">
      <c r="A735" s="75"/>
      <c r="B735" s="98"/>
      <c r="C735" s="99"/>
      <c r="D735" s="76"/>
      <c r="E735" s="77"/>
    </row>
    <row r="736" spans="1:5" x14ac:dyDescent="0.25">
      <c r="A736" s="75"/>
      <c r="B736" s="98"/>
      <c r="C736" s="99"/>
      <c r="D736" s="76"/>
      <c r="E736" s="77"/>
    </row>
    <row r="737" spans="1:5" x14ac:dyDescent="0.25">
      <c r="A737" s="75"/>
      <c r="B737" s="98"/>
      <c r="C737" s="99"/>
      <c r="D737" s="76"/>
      <c r="E737" s="77"/>
    </row>
    <row r="738" spans="1:5" x14ac:dyDescent="0.25">
      <c r="A738" s="75"/>
      <c r="B738" s="98"/>
      <c r="C738" s="99"/>
      <c r="D738" s="76"/>
      <c r="E738" s="77"/>
    </row>
    <row r="739" spans="1:5" x14ac:dyDescent="0.25">
      <c r="A739" s="75"/>
      <c r="B739" s="98"/>
      <c r="C739" s="99"/>
      <c r="D739" s="76"/>
      <c r="E739" s="77"/>
    </row>
    <row r="740" spans="1:5" x14ac:dyDescent="0.25">
      <c r="A740" s="75"/>
      <c r="B740" s="98"/>
      <c r="C740" s="99"/>
      <c r="D740" s="76"/>
      <c r="E740" s="77"/>
    </row>
    <row r="741" spans="1:5" x14ac:dyDescent="0.25">
      <c r="A741" s="75"/>
      <c r="B741" s="98"/>
      <c r="C741" s="99"/>
      <c r="D741" s="76"/>
      <c r="E741" s="77"/>
    </row>
    <row r="742" spans="1:5" x14ac:dyDescent="0.25">
      <c r="A742" s="75"/>
      <c r="B742" s="98"/>
      <c r="C742" s="99"/>
      <c r="D742" s="76"/>
      <c r="E742" s="77"/>
    </row>
    <row r="743" spans="1:5" x14ac:dyDescent="0.25">
      <c r="A743" s="75"/>
      <c r="B743" s="98"/>
      <c r="C743" s="99"/>
      <c r="D743" s="76"/>
      <c r="E743" s="77"/>
    </row>
    <row r="744" spans="1:5" x14ac:dyDescent="0.25">
      <c r="A744" s="75"/>
      <c r="B744" s="98"/>
      <c r="C744" s="99"/>
      <c r="D744" s="76"/>
      <c r="E744" s="77"/>
    </row>
    <row r="745" spans="1:5" x14ac:dyDescent="0.25">
      <c r="A745" s="75"/>
      <c r="B745" s="98"/>
      <c r="C745" s="99"/>
      <c r="D745" s="76"/>
      <c r="E745" s="77"/>
    </row>
    <row r="746" spans="1:5" x14ac:dyDescent="0.25">
      <c r="A746" s="75"/>
      <c r="B746" s="98"/>
      <c r="C746" s="99"/>
      <c r="D746" s="76"/>
      <c r="E746" s="77"/>
    </row>
    <row r="747" spans="1:5" x14ac:dyDescent="0.25">
      <c r="A747" s="75"/>
      <c r="B747" s="98"/>
      <c r="C747" s="99"/>
      <c r="D747" s="76"/>
      <c r="E747" s="77"/>
    </row>
    <row r="748" spans="1:5" x14ac:dyDescent="0.25">
      <c r="A748" s="75"/>
      <c r="B748" s="98"/>
      <c r="C748" s="99"/>
      <c r="D748" s="76"/>
      <c r="E748" s="77"/>
    </row>
    <row r="749" spans="1:5" x14ac:dyDescent="0.25">
      <c r="A749" s="75"/>
      <c r="B749" s="98"/>
      <c r="C749" s="99"/>
      <c r="D749" s="76"/>
      <c r="E749" s="77"/>
    </row>
    <row r="750" spans="1:5" x14ac:dyDescent="0.25">
      <c r="A750" s="75"/>
      <c r="B750" s="98"/>
      <c r="C750" s="99"/>
      <c r="D750" s="76"/>
      <c r="E750" s="77"/>
    </row>
    <row r="751" spans="1:5" x14ac:dyDescent="0.25">
      <c r="A751" s="75"/>
      <c r="B751" s="98"/>
      <c r="C751" s="99"/>
      <c r="D751" s="76"/>
      <c r="E751" s="77"/>
    </row>
    <row r="752" spans="1:5" x14ac:dyDescent="0.25">
      <c r="A752" s="75"/>
      <c r="B752" s="98"/>
      <c r="C752" s="99"/>
      <c r="D752" s="76"/>
      <c r="E752" s="77"/>
    </row>
    <row r="753" spans="1:5" x14ac:dyDescent="0.25">
      <c r="A753" s="75"/>
      <c r="B753" s="98"/>
      <c r="C753" s="99"/>
      <c r="D753" s="76"/>
      <c r="E753" s="77"/>
    </row>
    <row r="754" spans="1:5" x14ac:dyDescent="0.25">
      <c r="A754" s="75"/>
      <c r="B754" s="98"/>
      <c r="C754" s="99"/>
      <c r="D754" s="76"/>
      <c r="E754" s="77"/>
    </row>
    <row r="755" spans="1:5" x14ac:dyDescent="0.25">
      <c r="A755" s="75"/>
      <c r="B755" s="98"/>
      <c r="C755" s="99"/>
      <c r="D755" s="76"/>
      <c r="E755" s="77"/>
    </row>
    <row r="756" spans="1:5" x14ac:dyDescent="0.25">
      <c r="A756" s="75"/>
      <c r="B756" s="98"/>
      <c r="C756" s="99"/>
      <c r="D756" s="76"/>
      <c r="E756" s="77"/>
    </row>
    <row r="757" spans="1:5" x14ac:dyDescent="0.25">
      <c r="A757" s="75"/>
      <c r="B757" s="98"/>
      <c r="C757" s="99"/>
      <c r="D757" s="76"/>
      <c r="E757" s="77"/>
    </row>
    <row r="758" spans="1:5" x14ac:dyDescent="0.25">
      <c r="A758" s="75"/>
      <c r="B758" s="98"/>
      <c r="C758" s="99"/>
      <c r="D758" s="76"/>
      <c r="E758" s="77"/>
    </row>
    <row r="759" spans="1:5" x14ac:dyDescent="0.25">
      <c r="A759" s="75"/>
      <c r="B759" s="98"/>
      <c r="C759" s="99"/>
      <c r="D759" s="76"/>
      <c r="E759" s="77"/>
    </row>
    <row r="760" spans="1:5" x14ac:dyDescent="0.25">
      <c r="A760" s="75"/>
      <c r="B760" s="98"/>
      <c r="C760" s="99"/>
      <c r="D760" s="76"/>
      <c r="E760" s="77"/>
    </row>
    <row r="761" spans="1:5" x14ac:dyDescent="0.25">
      <c r="A761" s="75"/>
      <c r="B761" s="98"/>
      <c r="C761" s="99"/>
      <c r="D761" s="76"/>
      <c r="E761" s="77"/>
    </row>
    <row r="762" spans="1:5" x14ac:dyDescent="0.25">
      <c r="A762" s="75"/>
      <c r="B762" s="98"/>
      <c r="C762" s="99"/>
      <c r="D762" s="76"/>
      <c r="E762" s="77"/>
    </row>
    <row r="763" spans="1:5" x14ac:dyDescent="0.25">
      <c r="A763" s="75"/>
      <c r="B763" s="98"/>
      <c r="C763" s="99"/>
      <c r="D763" s="76"/>
      <c r="E763" s="77"/>
    </row>
    <row r="764" spans="1:5" x14ac:dyDescent="0.25">
      <c r="A764" s="75"/>
      <c r="B764" s="98"/>
      <c r="C764" s="99"/>
      <c r="D764" s="76"/>
      <c r="E764" s="77"/>
    </row>
    <row r="765" spans="1:5" x14ac:dyDescent="0.25">
      <c r="A765" s="75"/>
      <c r="B765" s="98"/>
      <c r="C765" s="99"/>
      <c r="D765" s="76"/>
      <c r="E765" s="77"/>
    </row>
    <row r="766" spans="1:5" x14ac:dyDescent="0.25">
      <c r="A766" s="75"/>
      <c r="B766" s="98"/>
      <c r="C766" s="99"/>
      <c r="D766" s="76"/>
      <c r="E766" s="77"/>
    </row>
    <row r="767" spans="1:5" x14ac:dyDescent="0.25">
      <c r="A767" s="75"/>
      <c r="B767" s="98"/>
      <c r="C767" s="99"/>
      <c r="D767" s="76"/>
      <c r="E767" s="77"/>
    </row>
    <row r="768" spans="1:5" x14ac:dyDescent="0.25">
      <c r="A768" s="75"/>
      <c r="B768" s="98"/>
      <c r="C768" s="99"/>
      <c r="D768" s="76"/>
      <c r="E768" s="77"/>
    </row>
    <row r="769" spans="1:5" x14ac:dyDescent="0.25">
      <c r="A769" s="75"/>
      <c r="B769" s="98"/>
      <c r="C769" s="99"/>
      <c r="D769" s="76"/>
      <c r="E769" s="77"/>
    </row>
    <row r="770" spans="1:5" x14ac:dyDescent="0.25">
      <c r="A770" s="75"/>
      <c r="B770" s="98"/>
      <c r="C770" s="99"/>
      <c r="D770" s="76"/>
      <c r="E770" s="77"/>
    </row>
    <row r="771" spans="1:5" x14ac:dyDescent="0.25">
      <c r="A771" s="75"/>
      <c r="B771" s="98"/>
      <c r="C771" s="99"/>
      <c r="D771" s="76"/>
      <c r="E771" s="77"/>
    </row>
    <row r="772" spans="1:5" x14ac:dyDescent="0.25">
      <c r="A772" s="75"/>
      <c r="B772" s="100"/>
      <c r="C772" s="77"/>
      <c r="D772" s="76"/>
      <c r="E772" s="77"/>
    </row>
    <row r="773" spans="1:5" x14ac:dyDescent="0.25">
      <c r="A773" s="75"/>
      <c r="B773" s="100"/>
      <c r="C773" s="77"/>
      <c r="D773" s="76"/>
      <c r="E773" s="77"/>
    </row>
    <row r="774" spans="1:5" x14ac:dyDescent="0.25">
      <c r="A774" s="75"/>
      <c r="B774" s="100"/>
      <c r="C774" s="77"/>
      <c r="D774" s="76"/>
      <c r="E774" s="77"/>
    </row>
    <row r="775" spans="1:5" x14ac:dyDescent="0.25">
      <c r="A775" s="75"/>
      <c r="B775" s="100"/>
      <c r="C775" s="77"/>
      <c r="D775" s="76"/>
      <c r="E775" s="77"/>
    </row>
    <row r="776" spans="1:5" x14ac:dyDescent="0.25">
      <c r="A776" s="75"/>
      <c r="B776" s="100"/>
      <c r="C776" s="77"/>
      <c r="D776" s="76"/>
      <c r="E776" s="77"/>
    </row>
    <row r="777" spans="1:5" x14ac:dyDescent="0.25">
      <c r="A777" s="75"/>
      <c r="B777" s="100"/>
      <c r="C777" s="77"/>
      <c r="D777" s="76"/>
      <c r="E777" s="77"/>
    </row>
    <row r="778" spans="1:5" x14ac:dyDescent="0.25">
      <c r="A778" s="75"/>
      <c r="B778" s="100"/>
      <c r="C778" s="77"/>
      <c r="D778" s="76"/>
      <c r="E778" s="77"/>
    </row>
  </sheetData>
  <mergeCells count="13">
    <mergeCell ref="A1:E1"/>
    <mergeCell ref="A2:E2"/>
    <mergeCell ref="A3:A4"/>
    <mergeCell ref="B3:B4"/>
    <mergeCell ref="C3:C4"/>
    <mergeCell ref="D3:D4"/>
    <mergeCell ref="E3:E4"/>
    <mergeCell ref="A17:E17"/>
    <mergeCell ref="A18:A19"/>
    <mergeCell ref="B18:B19"/>
    <mergeCell ref="C18:C19"/>
    <mergeCell ref="D18:D19"/>
    <mergeCell ref="E18:E19"/>
  </mergeCells>
  <pageMargins left="0.7" right="0.7" top="0.75" bottom="0.75" header="0.3" footer="0.3"/>
  <pageSetup scale="7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14</vt:i4>
      </vt:variant>
    </vt:vector>
  </HeadingPairs>
  <TitlesOfParts>
    <vt:vector size="34" baseType="lpstr">
      <vt:lpstr>OPTIONS - MARGIN INTERVALS</vt:lpstr>
      <vt:lpstr>FUTURES - MARGIN INTERVALS</vt:lpstr>
      <vt:lpstr>SHARE FUTURES - MARGIN INTERVAL</vt:lpstr>
      <vt:lpstr>COA - INTRA-COMMODITY</vt:lpstr>
      <vt:lpstr>CRA - INTRA-COMMODITY</vt:lpstr>
      <vt:lpstr>SDV - INTRA-COMMODITY</vt:lpstr>
      <vt:lpstr>SXF - INTRA-COMMODITY</vt:lpstr>
      <vt:lpstr>AXF - INTRA-COMMODITY</vt:lpstr>
      <vt:lpstr>FUTURES - INTRA-COMMODITY</vt:lpstr>
      <vt:lpstr>FUTURES - INTER-COMMODITY</vt:lpstr>
      <vt:lpstr>OPTIONS - INTERVALLES DE MARGE</vt:lpstr>
      <vt:lpstr>CAT - INTERVALLES DE MARGE</vt:lpstr>
      <vt:lpstr>CAT SUR ACTIONS - INTERVALLES</vt:lpstr>
      <vt:lpstr>COA - INTRA-MARCHANDISES</vt:lpstr>
      <vt:lpstr>CRA - INTRA-MARCHANDISES</vt:lpstr>
      <vt:lpstr>SDV - INTRA-MARCHANDISES</vt:lpstr>
      <vt:lpstr>SXF - INTRA-MARCHANDISES</vt:lpstr>
      <vt:lpstr>AXF - INTRA-MARCHANDISES</vt:lpstr>
      <vt:lpstr>CAT - INTRA-MARCHANDISES</vt:lpstr>
      <vt:lpstr>CAT - INTER-MARCHANDISES</vt:lpstr>
      <vt:lpstr>'AXF - INTRA-COMMODITY'!Print_Area</vt:lpstr>
      <vt:lpstr>'AXF - INTRA-MARCHANDISES'!Print_Area</vt:lpstr>
      <vt:lpstr>'CAT - INTER-MARCHANDISES'!Print_Area</vt:lpstr>
      <vt:lpstr>'CAT - INTERVALLES DE MARGE'!Print_Area</vt:lpstr>
      <vt:lpstr>'CAT - INTRA-MARCHANDISES'!Print_Area</vt:lpstr>
      <vt:lpstr>'CAT SUR ACTIONS - INTERVALLES'!Print_Area</vt:lpstr>
      <vt:lpstr>'FUTURES - INTER-COMMODITY'!Print_Area</vt:lpstr>
      <vt:lpstr>'FUTURES - INTRA-COMMODITY'!Print_Area</vt:lpstr>
      <vt:lpstr>'FUTURES - MARGIN INTERVALS'!Print_Area</vt:lpstr>
      <vt:lpstr>'OPTIONS - INTERVALLES DE MARGE'!Print_Area</vt:lpstr>
      <vt:lpstr>'OPTIONS - MARGIN INTERVALS'!Print_Area</vt:lpstr>
      <vt:lpstr>'SHARE FUTURES - MARGIN INTERVAL'!Print_Area</vt:lpstr>
      <vt:lpstr>'SXF - INTRA-COMMODITY'!Print_Area</vt:lpstr>
      <vt:lpstr>'SXF - INTRA-MARCHANDISES'!Print_Area</vt:lpstr>
    </vt:vector>
  </TitlesOfParts>
  <Company>TMX Group Limited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Maldonado</dc:creator>
  <cp:lastModifiedBy>sdolati</cp:lastModifiedBy>
  <dcterms:created xsi:type="dcterms:W3CDTF">2017-04-13T19:02:44Z</dcterms:created>
  <dcterms:modified xsi:type="dcterms:W3CDTF">2026-06-30T13:51:38Z</dcterms:modified>
</cp:coreProperties>
</file>