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29\"/>
    </mc:Choice>
  </mc:AlternateContent>
  <bookViews>
    <workbookView xWindow="0" yWindow="0" windowWidth="21570" windowHeight="7155" tabRatio="769" firstSheet="7" activeTab="10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<sst xmlns="http://schemas.openxmlformats.org/spreadsheetml/2006/main" count="3170" uniqueCount="1322">
  <si>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</si>
  <si>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</si>
  <si>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</si>
  <si>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</si>
  <si>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</si>
  <si>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</si>
  <si>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</si>
  <si>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</si>
  <si>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</si>
  <si>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</si>
  <si>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</si>
  <si>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</si>
  <si>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</si>
  <si>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</si>
  <si>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</si>
  <si>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</si>
  <si>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</si>
  <si>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</si>
  <si>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</si>
  <si>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</si>
  <si>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</si>
  <si>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</si>
  <si>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</si>
  <si>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</si>
  <si>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</si>
  <si>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</si>
  <si>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</si>
  <si>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</si>
  <si>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</si>
  <si>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</si>
  <si>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</si>
  <si>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</si>
  <si>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</si>
  <si>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</si>
  <si>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</si>
  <si>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</si>
  <si>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</si>
  <si>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</si>
  <si>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</si>
  <si>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</si>
  <si>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</si>
  <si>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30,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</si>
  <si>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</si>
  <si>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</si>
  <si>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</si>
  <si>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</si>
  <si>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</si>
  <si>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</si>
  <si>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</si>
  <si>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</si>
  <si>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</si>
  <si>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</si>
  <si>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</si>
  <si>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</si>
  <si>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</si>
  <si>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</si>
  <si>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</si>
  <si>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</si>
  <si>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</si>
  <si>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</si>
  <si>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</si>
  <si>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</si>
  <si>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</si>
  <si>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</si>
  <si>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</si>
  <si>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</si>
  <si>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</si>
  <si>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</si>
  <si>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</si>
  <si>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</si>
  <si>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</si>
  <si>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</si>
  <si>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</si>
  <si>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</si>
  <si>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</si>
  <si>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</si>
  <si>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</si>
  <si>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</si>
  <si>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</si>
  <si>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</si>
  <si>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</si>
  <si>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</si>
  <si>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</si>
  <si>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</si>
  <si>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</si>
  <si>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</si>
  <si>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</si>
  <si>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</si>
  <si>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</si>
  <si>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</si>
  <si>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</si>
  <si>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</si>
  <si>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</si>
  <si>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</si>
  <si>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</si>
  <si>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</si>
  <si>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</si>
  <si>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</si>
  <si>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</si>
  <si>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</si>
  <si>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</si>
  <si>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</si>
  <si>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</si>
  <si>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</si>
  <si>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</si>
  <si>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</si>
  <si>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</si>
  <si>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</si>
  <si>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</si>
  <si>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</si>
  <si>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</si>
  <si>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</si>
  <si>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</si>
  <si>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</si>
  <si>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</si>
  <si>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</si>
  <si>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</si>
  <si>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</si>
  <si>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</si>
  <si>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</si>
  <si>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</si>
  <si>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</si>
  <si>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</si>
  <si>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</si>
  <si>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</si>
  <si>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</si>
  <si>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</si>
  <si>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</si>
  <si>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</si>
  <si>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</si>
  <si>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</si>
  <si>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</si>
  <si>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</si>
  <si>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</si>
  <si>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</si>
  <si>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</si>
  <si>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</si>
  <si>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</si>
  <si>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</si>
  <si>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</si>
  <si>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</si>
  <si>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</si>
  <si>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</si>
  <si>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</si>
  <si>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</si>
  <si>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</si>
  <si>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</si>
  <si>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</si>
  <si>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</si>
  <si>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</si>
  <si>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</si>
  <si>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</si>
  <si>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</si>
  <si>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</si>
  <si>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</si>
  <si>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</si>
  <si>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</si>
  <si>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</si>
  <si>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</si>
  <si>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</si>
  <si>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</si>
  <si>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</si>
  <si>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</si>
  <si>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</si>
  <si>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</si>
  <si>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</si>
  <si>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</si>
  <si>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</si>
  <si>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</si>
  <si>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</si>
  <si>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</si>
  <si>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</si>
  <si>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</si>
  <si>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</si>
  <si>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</si>
  <si>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</si>
  <si>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</si>
  <si>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</si>
  <si>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</si>
  <si>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</si>
  <si>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</si>
  <si>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</si>
  <si>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</si>
  <si>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</si>
  <si>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</si>
  <si>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</si>
  <si>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</si>
  <si>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</si>
  <si>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</si>
  <si>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</si>
  <si>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</si>
  <si>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</si>
  <si>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</si>
  <si>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</si>
  <si>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</si>
  <si>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</si>
  <si>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</si>
  <si>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</si>
  <si>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</si>
  <si>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</si>
  <si>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</si>
  <si>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</si>
  <si>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</si>
  <si>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</si>
  <si>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</si>
  <si>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</si>
  <si>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</si>
  <si>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</si>
  <si>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</si>
  <si>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</si>
  <si>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</si>
  <si>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</si>
  <si>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</si>
  <si>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</si>
  <si>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</si>
  <si>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</si>
  <si>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</si>
  <si>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</si>
  <si>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</si>
  <si>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</si>
  <si>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</si>
  <si>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</si>
  <si>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</si>
  <si>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</si>
  <si>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</si>
  <si>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</si>
  <si>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</si>
  <si>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</si>
  <si>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</si>
  <si>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</si>
  <si>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</si>
  <si>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</si>
  <si>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</si>
  <si>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</si>
  <si>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</si>
  <si>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</si>
  <si>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</si>
  <si>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</si>
  <si>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</si>
  <si>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</si>
  <si>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</si>
  <si>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</si>
  <si>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</si>
  <si>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</si>
  <si>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</si>
  <si>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</si>
  <si>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</si>
  <si>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</si>
  <si>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</si>
  <si>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</si>
  <si>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</si>
  <si>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</si>
  <si>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</si>
  <si>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</si>
  <si>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</si>
  <si>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</si>
  <si>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</si>
  <si>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</si>
  <si>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</si>
  <si>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</si>
  <si>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</si>
  <si>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</si>
  <si>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</si>
  <si>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</si>
  <si>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</si>
  <si>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</si>
  <si>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</si>
  <si>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</si>
  <si>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</si>
  <si>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</si>
  <si>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</si>
  <si>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</si>
  <si>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</si>
  <si>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</si>
  <si>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</si>
  <si>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</si>
  <si>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</si>
  <si>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</si>
  <si>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</si>
  <si>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</si>
  <si>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</si>
  <si>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</si>
  <si>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</si>
  <si>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</si>
  <si>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</si>
  <si>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</si>
  <si>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</si>
  <si>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</si>
  <si>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</si>
  <si>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</si>
  <si>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</si>
  <si>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</si>
  <si>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</si>
  <si>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</si>
  <si>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</si>
  <si>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</si>
  <si>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</si>
  <si>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</si>
  <si>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</si>
  <si>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</si>
  <si>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</si>
  <si>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</si>
  <si>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</si>
  <si>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</si>
  <si>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</si>
  <si>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</si>
  <si>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</si>
  <si>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</si>
  <si>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</si>
  <si>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</si>
  <si>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</si>
  <si>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</si>
  <si>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</si>
  <si>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</si>
  <si>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</si>
  <si>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</si>
  <si>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</si>
  <si>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</si>
  <si>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</si>
  <si>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</si>
  <si>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</si>
  <si>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</si>
  <si>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</si>
  <si>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</si>
  <si>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</si>
  <si>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</si>
  <si>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</si>
  <si>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</si>
  <si>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</si>
  <si>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</si>
  <si>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</si>
  <si>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</si>
  <si>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</si>
  <si>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</si>
  <si>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</si>
  <si>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</si>
  <si>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</si>
  <si>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</si>
  <si>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</si>
  <si>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</si>
  <si>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</si>
  <si>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</si>
  <si>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</si>
  <si>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</si>
  <si>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</si>
  <si>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</si>
  <si>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</si>
  <si>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</si>
  <si>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</si>
  <si>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</si>
  <si>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</si>
  <si>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</si>
  <si>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</si>
  <si>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</si>
  <si>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</si>
  <si>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</si>
  <si>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</si>
  <si>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</si>
  <si>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</si>
  <si>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</si>
  <si>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</si>
  <si>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</si>
  <si>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</si>
  <si>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</si>
  <si>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</si>
  <si>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</si>
  <si>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</si>
  <si>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</si>
  <si>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</si>
  <si>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</si>
  <si>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</si>
  <si>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</si>
  <si>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</si>
  <si>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</si>
  <si>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</si>
  <si>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</si>
  <si>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</si>
  <si>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</si>
  <si>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</si>
  <si>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</si>
  <si>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</si>
  <si>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</si>
  <si>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</si>
  <si>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</si>
  <si>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</si>
  <si>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</si>
  <si>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</si>
  <si>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</si>
  <si>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</si>
  <si>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</si>
  <si>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</si>
  <si>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</si>
  <si>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</si>
  <si>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</si>
  <si>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</si>
  <si>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</si>
  <si>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</si>
  <si>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</si>
  <si>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</si>
  <si>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</si>
  <si>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</si>
  <si>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</si>
  <si>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</si>
  <si>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</si>
  <si>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</si>
  <si>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</si>
  <si>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</si>
  <si>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</si>
  <si>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</si>
  <si>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</si>
  <si>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</si>
  <si>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</si>
  <si>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</si>
  <si>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</si>
  <si>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</si>
  <si>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</si>
  <si>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</si>
  <si>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</si>
  <si>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</si>
  <si>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</si>
  <si>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</si>
  <si>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</si>
  <si>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</si>
  <si>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</si>
  <si>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</si>
  <si>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</si>
  <si>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</si>
  <si>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</si>
  <si>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</si>
  <si>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</si>
  <si>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</si>
  <si>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</si>
  <si>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</si>
  <si>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</si>
  <si>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</si>
  <si>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</si>
  <si>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</si>
  <si>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</si>
  <si>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</si>
  <si>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</si>
  <si>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</si>
  <si>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</si>
  <si>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</si>
  <si>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</si>
  <si>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</si>
  <si>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</si>
  <si>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</si>
  <si>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</si>
  <si>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</si>
  <si>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</si>
  <si>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</si>
  <si>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</si>
  <si>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</si>
  <si>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</si>
  <si>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</si>
  <si>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</si>
  <si>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</si>
  <si>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</si>
  <si>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</si>
  <si>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</si>
  <si>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</si>
  <si>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</si>
  <si>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</si>
  <si>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</si>
  <si>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</si>
  <si>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</si>
  <si>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</si>
  <si>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</si>
  <si>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</si>
  <si>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</si>
  <si>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</si>
  <si>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</si>
  <si>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</si>
  <si>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</si>
  <si>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</si>
  <si>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</si>
  <si>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</si>
  <si>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</si>
  <si>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</si>
  <si>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</si>
  <si>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</si>
  <si>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</si>
  <si>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</si>
  <si>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</si>
  <si>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</si>
  <si>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</si>
  <si>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</si>
  <si>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</si>
  <si>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</si>
  <si>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</si>
  <si>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</si>
  <si>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</si>
  <si>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</si>
  <si>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</si>
  <si>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</si>
  <si>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</si>
  <si>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</si>
  <si>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</si>
  <si>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</si>
  <si>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</si>
  <si>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</si>
  <si>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</si>
  <si>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</si>
  <si>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</si>
  <si>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</si>
  <si>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</si>
  <si>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</si>
  <si>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</si>
  <si>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</si>
  <si>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</si>
  <si>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</si>
  <si>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</si>
  <si>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</si>
  <si>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</si>
  <si>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</si>
  <si>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</si>
  <si>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</si>
  <si>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</si>
  <si>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</si>
  <si>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</si>
  <si>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</si>
  <si>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</si>
  <si>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</si>
  <si>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</si>
  <si>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</si>
  <si>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</si>
  <si>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</si>
  <si>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</si>
  <si>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</si>
  <si>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</si>
  <si>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</si>
  <si>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</si>
  <si>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</si>
  <si>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</si>
  <si>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</si>
  <si>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</si>
  <si>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</si>
  <si>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</si>
  <si>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</si>
  <si>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</si>
  <si>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</si>
  <si>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</si>
  <si>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</si>
  <si>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</si>
  <si>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</si>
  <si>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</si>
  <si>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</si>
  <si>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</si>
  <si>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</si>
  <si>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</si>
  <si>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</si>
  <si>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</si>
  <si>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</si>
  <si>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</si>
  <si>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</si>
  <si>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</si>
  <si>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</si>
  <si>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</si>
  <si>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</si>
  <si>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</si>
  <si>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</si>
  <si>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</si>
  <si>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</si>
  <si>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</si>
  <si>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</si>
  <si>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</si>
  <si>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</si>
  <si>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</si>
  <si>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</si>
  <si>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</si>
  <si>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</si>
  <si>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</si>
  <si>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</si>
  <si>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</si>
  <si>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</si>
  <si>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</si>
  <si>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</si>
  <si>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</si>
  <si>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</si>
  <si>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</si>
  <si>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</si>
  <si>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</si>
  <si>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</si>
  <si>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</si>
  <si>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</si>
  <si>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</si>
  <si>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</si>
  <si>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</si>
  <si>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</si>
  <si>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</si>
  <si>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</si>
  <si>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</si>
  <si>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</si>
  <si>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</si>
  <si>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</si>
  <si>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</si>
  <si>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</si>
  <si>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</si>
  <si>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</si>
  <si>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</si>
  <si>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</si>
  <si>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</si>
  <si>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</si>
  <si>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</si>
  <si>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</si>
  <si>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</si>
  <si>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</si>
  <si>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</si>
  <si>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</si>
  <si>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</si>
  <si>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</si>
  <si>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</si>
  <si>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</si>
  <si>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</si>
  <si>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</si>
  <si>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</si>
  <si>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</si>
  <si>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</si>
  <si>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</si>
  <si>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</si>
  <si>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</si>
  <si>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</si>
  <si>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</si>
  <si>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</si>
  <si>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</si>
  <si>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</si>
  <si>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</si>
  <si>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</si>
  <si>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</si>
  <si>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</si>
  <si>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</si>
  <si>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</si>
  <si>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</si>
  <si>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</si>
  <si>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</si>
  <si>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</si>
  <si>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</si>
  <si>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</si>
  <si>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</si>
  <si>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</si>
  <si>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</si>
  <si>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</si>
  <si>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</si>
  <si>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</si>
  <si>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</si>
  <si>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</si>
  <si>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</si>
  <si>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</si>
  <si>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</si>
  <si>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</si>
  <si>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</si>
  <si>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</si>
  <si>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</si>
  <si>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</si>
  <si>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</si>
  <si>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</si>
  <si>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</si>
  <si>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</si>
  <si>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</si>
  <si>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</si>
  <si>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</si>
  <si>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</si>
  <si>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</si>
  <si>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</si>
  <si>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</si>
  <si>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</si>
  <si>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</si>
  <si>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</si>
  <si>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</si>
  <si>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</si>
  <si>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</si>
  <si>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</si>
  <si>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</si>
  <si>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</si>
  <si>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</si>
  <si>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</si>
  <si>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</si>
  <si>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</si>
  <si>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</si>
  <si>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</si>
  <si>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</si>
  <si>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</si>
  <si>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</si>
  <si>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</si>
  <si>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</si>
  <si>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</si>
  <si>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</si>
  <si>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</si>
  <si>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</si>
  <si>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</si>
  <si>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</si>
  <si>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</si>
  <si>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</si>
  <si>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</si>
  <si>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</si>
  <si>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</si>
  <si>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</si>
  <si>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</si>
  <si>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</si>
  <si>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</si>
  <si>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</si>
  <si>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</si>
  <si>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</si>
  <si>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</si>
  <si>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</si>
  <si>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</si>
  <si>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</si>
  <si>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</si>
  <si>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</si>
  <si>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</si>
  <si>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</si>
  <si>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</si>
  <si>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</si>
  <si>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</si>
  <si>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</si>
  <si>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</si>
  <si>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</si>
  <si>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</si>
  <si>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</si>
  <si>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</si>
  <si>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</si>
  <si>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</si>
  <si>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</si>
  <si>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</si>
  <si>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</si>
  <si>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</si>
  <si>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</si>
  <si>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</si>
  <si>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</si>
  <si>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</si>
  <si>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</si>
  <si>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</si>
  <si>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</si>
  <si>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</si>
  <si>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</si>
  <si>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</si>
  <si>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</si>
  <si>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</si>
  <si>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</si>
  <si>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</si>
  <si>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</si>
  <si>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</si>
  <si>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</si>
  <si>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</si>
  <si>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</si>
  <si>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</si>
  <si>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</si>
  <si>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</si>
  <si>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</si>
  <si>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</si>
  <si>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</si>
  <si>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</si>
  <si>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</si>
  <si>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</si>
  <si>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</si>
  <si>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</si>
  <si>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</si>
  <si>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</si>
  <si>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</si>
  <si>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</si>
  <si>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</si>
  <si>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</si>
  <si>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</si>
  <si>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</si>
  <si>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</si>
  <si>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</si>
  <si>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</si>
  <si>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</si>
  <si>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</si>
  <si>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</si>
  <si>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</si>
  <si>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</si>
  <si>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</si>
  <si>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</si>
  <si>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</si>
  <si>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</si>
  <si>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</si>
  <si>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</si>
  <si>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</si>
  <si>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</si>
  <si>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</si>
  <si>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</si>
  <si>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</si>
  <si>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</si>
  <si>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</si>
  <si>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</si>
  <si>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</si>
  <si>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</si>
  <si>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</si>
  <si>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</si>
  <si>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</si>
  <si>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</si>
  <si>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</si>
  <si>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</si>
  <si>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</si>
  <si>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</si>
  <si>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</si>
  <si>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</si>
  <si>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</si>
  <si>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</si>
  <si>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</si>
  <si>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</si>
  <si>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</si>
  <si>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</si>
  <si>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</si>
  <si>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</si>
  <si>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</si>
  <si>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</si>
  <si>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</si>
  <si>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</si>
  <si>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</si>
  <si>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</si>
  <si>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</si>
  <si>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</si>
  <si>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</si>
  <si>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</si>
  <si>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</si>
  <si>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</si>
  <si>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</si>
  <si>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</si>
  <si>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</si>
  <si>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</si>
  <si>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</si>
  <si>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</si>
  <si>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</si>
  <si>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</si>
  <si>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</si>
  <si>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</si>
  <si>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</si>
  <si>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</si>
  <si>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</si>
  <si>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</si>
  <si>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</si>
  <si>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</si>
  <si>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</si>
  <si>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</si>
  <si>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</si>
  <si>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</si>
  <si>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</si>
  <si>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</si>
  <si>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</si>
  <si>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</si>
  <si>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</si>
  <si>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</si>
  <si>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</si>
  <si>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</si>
  <si>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</si>
  <si>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</si>
  <si>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</si>
  <si>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</si>
  <si>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</si>
  <si>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</si>
  <si>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</si>
  <si>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</si>
  <si>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</si>
  <si>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</si>
  <si>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</si>
  <si>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</si>
  <si>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</si>
  <si>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</si>
  <si>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</si>
  <si>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</si>
  <si>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</si>
  <si>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</si>
  <si>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</si>
  <si>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</si>
  <si>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</si>
  <si>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</si>
  <si>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</si>
  <si>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</si>
  <si>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</si>
  <si>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</si>
  <si>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</si>
  <si>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</si>
  <si>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</si>
  <si>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</si>
  <si>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</si>
  <si>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</si>
  <si>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</si>
  <si>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</si>
  <si>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</si>
  <si>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</si>
  <si>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</si>
  <si>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</si>
  <si>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</si>
  <si>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</si>
  <si>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</si>
  <si>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</si>
  <si>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</si>
  <si>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</si>
  <si>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</si>
  <si>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</si>
  <si>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</si>
  <si>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</si>
  <si>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</si>
  <si>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</si>
  <si>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</si>
  <si>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</si>
  <si>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</si>
  <si>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</si>
  <si>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</si>
  <si>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</si>
  <si>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</si>
  <si>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</si>
  <si>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</si>
  <si>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</si>
  <si>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</si>
  <si>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</si>
  <si>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</si>
  <si>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</si>
  <si>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</si>
  <si>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</si>
  <si>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</si>
  <si>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</si>
  <si>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</si>
  <si>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</si>
  <si>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</si>
  <si>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</si>
  <si>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</si>
  <si>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</si>
  <si>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</si>
  <si>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</si>
  <si>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</si>
  <si>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</si>
  <si>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</si>
  <si>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</si>
  <si>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</si>
  <si>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</si>
  <si>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</si>
  <si>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</si>
  <si>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</si>
  <si>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</si>
  <si>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</si>
  <si>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</si>
  <si>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</si>
  <si>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</si>
  <si>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</si>
  <si>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</si>
  <si>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</si>
  <si>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</si>
  <si>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</si>
  <si>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</si>
  <si>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</si>
  <si>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</si>
  <si>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</si>
  <si>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</si>
  <si>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</si>
  <si>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</si>
  <si>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</si>
  <si>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</si>
  <si>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</si>
  <si>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</si>
  <si>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</si>
  <si>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</si>
  <si>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</si>
  <si>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</si>
  <si>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</si>
  <si>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</si>
  <si>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</si>
  <si>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</si>
  <si>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</si>
  <si>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</si>
  <si>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</si>
  <si>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</si>
  <si>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</si>
  <si>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</si>
  <si>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</si>
  <si>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</si>
  <si>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</si>
  <si>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</si>
  <si>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</si>
  <si>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</si>
  <si>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</si>
  <si>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</si>
  <si>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</si>
  <si>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</si>
  <si>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</si>
  <si>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</si>
  <si>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</si>
  <si>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</si>
  <si>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</si>
  <si>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</si>
  <si>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</si>
  <si>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</si>
  <si>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</si>
  <si>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</si>
  <si>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</si>
  <si>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</si>
  <si>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</si>
  <si>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</si>
  <si>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</si>
  <si>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</si>
  <si>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</si>
  <si>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</si>
  <si>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</si>
  <si>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</si>
  <si>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</si>
  <si>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</si>
  <si>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</si>
  <si>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</si>
  <si>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</si>
  <si>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</si>
  <si>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AXF - SCF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</si>
  <si>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</si>
  <si>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</si>
  <si>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</si>
  <si>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</si>
  <si>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</si>
  <si>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</si>
  <si>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</si>
  <si>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</si>
  <si>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</si>
  <si>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</si>
  <si>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</si>
  <si>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</si>
  <si>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</si>
  <si>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SCG - FZN</t>
  </si>
  <si>
    <t>SCF - SEG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</si>
  <si>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</si>
  <si>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</si>
  <si>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</si>
  <si>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</si>
  <si>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</si>
  <si>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</si>
  <si>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</si>
  <si>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</si>
  <si>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</si>
  <si>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</si>
  <si>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</si>
  <si>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</si>
  <si>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</si>
  <si>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</si>
  <si>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</si>
  <si>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</si>
  <si>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</si>
  <si>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</si>
  <si>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</si>
  <si>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</si>
  <si>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</si>
  <si>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</si>
  <si>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</si>
  <si>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</si>
  <si>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</si>
  <si>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</si>
  <si>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</si>
  <si>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</si>
  <si>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</si>
  <si>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FVE - FWP</t>
  </si>
  <si>
    <t>SXD - FWP</t>
  </si>
  <si>
    <t>SXH - FSH</t>
  </si>
  <si>
    <t>SXG - FCB</t>
  </si>
  <si>
    <t>SXB - FBO</t>
  </si>
  <si>
    <t>SXM - SXG</t>
  </si>
  <si>
    <t>SEG - SXG</t>
  </si>
  <si>
    <t>AXF - SXB</t>
  </si>
  <si>
    <t>FVE - FSU</t>
  </si>
  <si>
    <t>FCQ - FVE</t>
  </si>
  <si>
    <t>SXT - FBC</t>
  </si>
  <si>
    <t>SXM - FXN</t>
  </si>
  <si>
    <t>SXF - FXN</t>
  </si>
  <si>
    <t>SEG - FXN</t>
  </si>
  <si>
    <t>SXF - SXG</t>
  </si>
  <si>
    <t>AXF - SXG</t>
  </si>
  <si>
    <t>FCQ - FSU</t>
  </si>
  <si>
    <t>SXK - FCB</t>
  </si>
  <si>
    <t>SXM - SXB</t>
  </si>
  <si>
    <t>SXF - SXB</t>
  </si>
  <si>
    <t>SEG - SXB</t>
  </si>
  <si>
    <t>SXR - FRW</t>
  </si>
  <si>
    <t>SXF - FZB</t>
  </si>
  <si>
    <t>SEG - FZB</t>
  </si>
  <si>
    <t>SEG - SXK</t>
  </si>
  <si>
    <t>AXF - SXK</t>
  </si>
  <si>
    <t>FCQ - FWP</t>
  </si>
  <si>
    <t>SXW - FMF</t>
  </si>
  <si>
    <t>SXM - FZB</t>
  </si>
  <si>
    <t>SXM - SXK</t>
  </si>
  <si>
    <t>SXF - SXK</t>
  </si>
  <si>
    <t>SXY - FVM</t>
  </si>
  <si>
    <t>SCF - SXG</t>
  </si>
  <si>
    <t>SCG - SXB</t>
  </si>
  <si>
    <t>FRY - FTD</t>
  </si>
  <si>
    <t>SXB - FCB</t>
  </si>
  <si>
    <t>SCF - FXN</t>
  </si>
  <si>
    <t>SCG - SXK</t>
  </si>
  <si>
    <t>SCG - SXG</t>
  </si>
  <si>
    <t>SCF - SXB</t>
  </si>
  <si>
    <t>FVE - FVM</t>
  </si>
  <si>
    <t>FBO - FNS</t>
  </si>
  <si>
    <t>SXG - FNB</t>
  </si>
  <si>
    <t>SXF - FBO</t>
  </si>
  <si>
    <t>SCG - FZB</t>
  </si>
  <si>
    <t>SCF - SXK</t>
  </si>
  <si>
    <t>FSU - FWP</t>
  </si>
  <si>
    <t>FMO - FSU</t>
  </si>
  <si>
    <t>FBO - FTD</t>
  </si>
  <si>
    <t>SXD - FVM</t>
  </si>
  <si>
    <t>SXM - FTD</t>
  </si>
  <si>
    <t>SEG - FBO</t>
  </si>
  <si>
    <t>SCF - FZB</t>
  </si>
  <si>
    <t>SCG - FXN</t>
  </si>
  <si>
    <t>FNB - FTD</t>
  </si>
  <si>
    <t>FCB - FTD</t>
  </si>
  <si>
    <t>SXF - FTD</t>
  </si>
  <si>
    <t>SCF - FBO</t>
  </si>
  <si>
    <t>SXM - FBO</t>
  </si>
  <si>
    <t>FCQ - FMO</t>
  </si>
  <si>
    <t>FBO - FCB</t>
  </si>
  <si>
    <t>SXW - FLF</t>
  </si>
  <si>
    <t>SXT - FIR</t>
  </si>
  <si>
    <t>SXD - FPP</t>
  </si>
  <si>
    <t>SCG - FBO</t>
  </si>
  <si>
    <t>FCB - FNB</t>
  </si>
  <si>
    <t>SXF - FRY</t>
  </si>
  <si>
    <t>SXK - FNB</t>
  </si>
  <si>
    <t>FSU - FVM</t>
  </si>
  <si>
    <t>FCB - FRY</t>
  </si>
  <si>
    <t>FMO - FWP</t>
  </si>
  <si>
    <t>SXM - FRY</t>
  </si>
  <si>
    <t>SXG - FMF</t>
  </si>
  <si>
    <t>SXB - FMF</t>
  </si>
  <si>
    <t>SXD - FMO</t>
  </si>
  <si>
    <t>FEB - FRP</t>
  </si>
  <si>
    <t>FBO - FRY</t>
  </si>
  <si>
    <t>SCF - FTD</t>
  </si>
  <si>
    <t>SXT - FTC</t>
  </si>
  <si>
    <t>SEG - FRY</t>
  </si>
  <si>
    <t>SXW - FIA</t>
  </si>
  <si>
    <t>SXU - FFS</t>
  </si>
  <si>
    <t>SCF - FCB</t>
  </si>
  <si>
    <t>FOU - FWP</t>
  </si>
  <si>
    <t>FAX - FOU</t>
  </si>
  <si>
    <t>FNS - FTD</t>
  </si>
  <si>
    <t>SXB - FNB</t>
  </si>
  <si>
    <t>SXF - FCB</t>
  </si>
  <si>
    <t>SEG - FCB</t>
  </si>
  <si>
    <t>SEG - FNS</t>
  </si>
  <si>
    <t>AXF - SXR</t>
  </si>
  <si>
    <t>AXF - SXH</t>
  </si>
  <si>
    <t>SCF - FRY</t>
  </si>
  <si>
    <t>SCG - FRY</t>
  </si>
  <si>
    <t>SXW - FPW</t>
  </si>
  <si>
    <t>SXH - FOP</t>
  </si>
  <si>
    <t>SEG - FMF</t>
  </si>
  <si>
    <t>SXG - FGN</t>
  </si>
  <si>
    <t>SXU - FMA</t>
  </si>
  <si>
    <t>FEB - FPP</t>
  </si>
  <si>
    <t>FNS - FCB</t>
  </si>
  <si>
    <t>SXM - FMF</t>
  </si>
  <si>
    <t>SXY - FMO</t>
  </si>
  <si>
    <t>SXB - FGN</t>
  </si>
  <si>
    <t>SXU - FUE</t>
  </si>
  <si>
    <t>SCG - FCB</t>
  </si>
  <si>
    <t>SXM - FCB</t>
  </si>
  <si>
    <t>SEG - SXR</t>
  </si>
  <si>
    <t>FCQ - FVM</t>
  </si>
  <si>
    <t>SCF - FNB</t>
  </si>
  <si>
    <t>SXF - FNB</t>
  </si>
  <si>
    <t>SXF - FMF</t>
  </si>
  <si>
    <t>SCF - FGN</t>
  </si>
  <si>
    <t>SXM - SXR</t>
  </si>
  <si>
    <t>SXF - SXR</t>
  </si>
  <si>
    <t>SXY - FOU</t>
  </si>
  <si>
    <t>SXW - FIF</t>
  </si>
  <si>
    <t>SCF - FTK</t>
  </si>
  <si>
    <t>SCG - FTK</t>
  </si>
  <si>
    <t>SEG - FNB</t>
  </si>
  <si>
    <t>SXD - FKY</t>
  </si>
  <si>
    <t>FMO - FVM</t>
  </si>
  <si>
    <t>FVE - FMO</t>
  </si>
  <si>
    <t>SXM - FNB</t>
  </si>
  <si>
    <t>SCG - FGN</t>
  </si>
  <si>
    <t>SXU - FTL</t>
  </si>
  <si>
    <t>SEG - SXW</t>
  </si>
  <si>
    <t>FVM - FWP</t>
  </si>
  <si>
    <t>FNS - FRY</t>
  </si>
  <si>
    <t>SXF - FTK</t>
  </si>
  <si>
    <t>SCF - FMF</t>
  </si>
  <si>
    <t>FPP - FRP</t>
  </si>
  <si>
    <t>SXM - FTK</t>
  </si>
  <si>
    <t>SEG - FTK</t>
  </si>
  <si>
    <t>SXY - FAX</t>
  </si>
  <si>
    <t>FBO - FNB</t>
  </si>
  <si>
    <t>SEG - SXH</t>
  </si>
  <si>
    <t>SEG - FSH</t>
  </si>
  <si>
    <t>SXM - SXH</t>
  </si>
  <si>
    <t>SCF - SXH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</si>
  <si>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</si>
  <si>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</si>
  <si>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</si>
  <si>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</si>
  <si>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</si>
  <si>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</si>
  <si>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</si>
  <si>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</si>
  <si>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FXG</t>
  </si>
  <si>
    <t>SCF - FSH</t>
  </si>
  <si>
    <t>SCF - FFV</t>
  </si>
  <si>
    <t>SEG - FBA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</si>
  <si>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</si>
  <si>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</si>
  <si>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</si>
  <si>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</si>
  <si>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</si>
  <si>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</si>
  <si>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</si>
  <si>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</si>
  <si>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</si>
  <si>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</si>
  <si>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</si>
  <si>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</si>
  <si>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</si>
  <si>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</si>
  <si>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</si>
  <si>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</si>
  <si>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</si>
  <si>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</si>
  <si>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</si>
  <si>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</si>
  <si>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SCG - FAE</t>
  </si>
  <si>
    <t>SXM - FXG</t>
  </si>
  <si>
    <t>SCF - FAE</t>
  </si>
  <si>
    <t>SXF - SXA</t>
  </si>
  <si>
    <t>SXM - FOC</t>
  </si>
  <si>
    <t>SEG - FAE</t>
  </si>
  <si>
    <t>SXM - FAE</t>
  </si>
  <si>
    <t>SXF - FAE</t>
  </si>
  <si>
    <t>SXF - FOC</t>
  </si>
  <si>
    <t>30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</si>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</sst>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2" fillId="4" borderId="25" xfId="6" applyFont="1" applyFill="1" applyBorder="1" applyAlignment="1">
      <alignment horizontal="center" vertical="center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8" fillId="0" borderId="5" xfId="3" applyBorder="1" applyAlignment="1">
      <alignment horizontal="center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129" zoomScaleNormal="60" zoomScaleSheetLayoutView="100" workbookViewId="0">
      <selection activeCell="C137" sqref="C137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30,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8.5311146181798622E-2</v>
      </c>
      <c r="D5" s="40">
        <v>8.5733716538373639E-2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0.17499570920081919</v>
      </c>
      <c r="D6" s="45">
        <v>0.17468322568320144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0.12571661274003687</v>
      </c>
      <c r="D7" s="50">
        <v>0.12570429191268692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0.15737253640243293</v>
      </c>
      <c r="D8" s="50">
        <v>0.15698366844914163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0.15222196829234699</v>
      </c>
      <c r="D9" s="50">
        <v>0.1518979056557436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0.25481117541439369</v>
      </c>
      <c r="D10" s="50">
        <v>0.25476057177549549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6.0761865401071723E-2</v>
      </c>
      <c r="D11" s="50">
        <v>6.0754843528544204E-2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0.14943350052510254</v>
      </c>
      <c r="D12" s="50">
        <v>0.14950957184659469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9.2346362667323711E-2</v>
      </c>
      <c r="D13" s="50">
        <v>9.2311987073481455E-2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0.16026561947873202</v>
      </c>
      <c r="D14" s="50">
        <v>0.1597834143399354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0.18057303937895466</v>
      </c>
      <c r="D15" s="50">
        <v>0.17996260182724499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0.22053371687044998</v>
      </c>
      <c r="D16" s="50">
        <v>0.21999114147842386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0.11579014041254007</v>
      </c>
      <c r="D17" s="50">
        <v>0.11536351344252511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0.19809858501074429</v>
      </c>
      <c r="D18" s="50">
        <v>0.19747513231129088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5.7867549985292761E-2</v>
      </c>
      <c r="D19" s="50">
        <v>5.7751272644629606E-2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0.12420947813068377</v>
      </c>
      <c r="D20" s="50">
        <v>0.12420113262536474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6.7590661748600192E-2</v>
      </c>
      <c r="D21" s="50">
        <v>6.757767358045165E-2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0.14376778805213483</v>
      </c>
      <c r="D22" s="50">
        <v>0.1438029259778798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0.20661410819858855</v>
      </c>
      <c r="D23" s="50">
        <v>0.20601624331172824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0.11236016011723082</v>
      </c>
      <c r="D24" s="50">
        <v>0.11220715693907257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0.1251351655718872</v>
      </c>
      <c r="D25" s="50">
        <v>0.12477819681219754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0.10447457397550756</v>
      </c>
      <c r="D26" s="50">
        <v>0.10429062896042726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0.13113569447171206</v>
      </c>
      <c r="D27" s="50">
        <v>0.13077517141368028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0.18463870122985898</v>
      </c>
      <c r="D28" s="50">
        <v>0.18406474897831385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0.23261509558681015</v>
      </c>
      <c r="D29" s="50">
        <v>0.23204086229925888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0.11912571411091656</v>
      </c>
      <c r="D30" s="50">
        <v>0.11872290782183054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0.21171718229699099</v>
      </c>
      <c r="D31" s="50">
        <v>0.21107033099696815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8.4347376108816929E-2</v>
      </c>
      <c r="D32" s="50">
        <v>8.4033522385518339E-2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0.18495983376885594</v>
      </c>
      <c r="D33" s="50">
        <v>0.18427720325672797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0.11367392539542343</v>
      </c>
      <c r="D34" s="50">
        <v>0.11340597910409481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0.15962196361997619</v>
      </c>
      <c r="D35" s="50">
        <v>0.15917449526311195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0.11806452157475435</v>
      </c>
      <c r="D36" s="50">
        <v>0.11765506535851604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0.12201580912225143</v>
      </c>
      <c r="D37" s="50">
        <v>0.12238449101265651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0.29103695251779094</v>
      </c>
      <c r="D38" s="50">
        <v>0.29265808539888405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0.11095776518944102</v>
      </c>
      <c r="D39" s="50">
        <v>0.11060919700641862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0.18011596252602746</v>
      </c>
      <c r="D40" s="50">
        <v>0.18363093263549451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0.15867043638287998</v>
      </c>
      <c r="D41" s="50">
        <v>0.15863339015651259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6.6584762322216925E-2</v>
      </c>
      <c r="D42" s="50">
        <v>6.6693665940585872E-2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0.10527975319958391</v>
      </c>
      <c r="D43" s="50">
        <v>0.10545194493932371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0.1147309702537295</v>
      </c>
      <c r="D44" s="50">
        <v>0.1166207135834465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6.9106490584725219E-2</v>
      </c>
      <c r="D45" s="50">
        <v>6.9097346290212691E-2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7.6501447326040334E-2</v>
      </c>
      <c r="D46" s="50">
        <v>7.6220206133157636E-2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0.11519552556438628</v>
      </c>
      <c r="D47" s="50">
        <v>0.11483931934593816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0.16229036956073045</v>
      </c>
      <c r="D48" s="50">
        <v>0.16225970628736608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7.3616767127033259E-2</v>
      </c>
      <c r="D49" s="50">
        <v>7.3399646876597918E-2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0.13468704312765356</v>
      </c>
      <c r="D50" s="50">
        <v>0.13431283663569021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0.24571441138727718</v>
      </c>
      <c r="D51" s="50">
        <v>0.24478409232383025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9.9196068763548778E-2</v>
      </c>
      <c r="D52" s="50">
        <v>9.8936471761621861E-2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7.4600337601127942E-2</v>
      </c>
      <c r="D53" s="50">
        <v>7.4395925726736492E-2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0.11795349051853302</v>
      </c>
      <c r="D54" s="50">
        <v>0.11763028696660241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9.3916834433878493E-2</v>
      </c>
      <c r="D55" s="50">
        <v>9.3587358003132282E-2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6.5898640047376278E-2</v>
      </c>
      <c r="D56" s="50">
        <v>6.5731827208236421E-2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0.10419489862864766</v>
      </c>
      <c r="D57" s="50">
        <v>0.10393114437132704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5.7918429154831252E-2</v>
      </c>
      <c r="D58" s="50">
        <v>5.8597989829441761E-2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0.20786170672231741</v>
      </c>
      <c r="D59" s="50">
        <v>0.20744431292256471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0.21118651920324202</v>
      </c>
      <c r="D60" s="50">
        <v>0.21075858872873388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0.20879656144242906</v>
      </c>
      <c r="D61" s="58">
        <v>0.20837835784685019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0.17009531918387566</v>
      </c>
      <c r="D62" s="58">
        <v>0.17002551480228625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0.19510931981011029</v>
      </c>
      <c r="D63" s="58">
        <v>0.19455398201265317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0.12485677505505459</v>
      </c>
      <c r="D64" s="58">
        <v>0.12473845113949646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0.10375979783926392</v>
      </c>
      <c r="D65" s="58">
        <v>0.10427174864209679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6.3380692039417236E-2</v>
      </c>
      <c r="D66" s="58">
        <v>6.4019218619347243E-2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0.11209307892404553</v>
      </c>
      <c r="D67" s="50">
        <v>0.11180908815676407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7.0204116340637807E-2</v>
      </c>
      <c r="D68" s="50">
        <v>7.0041773735099983E-2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7.8250120173036286E-2</v>
      </c>
      <c r="D69" s="50">
        <v>7.8021807747916477E-2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0.15264584471006049</v>
      </c>
      <c r="D70" s="50">
        <v>0.15212211447063884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0.13210817512101966</v>
      </c>
      <c r="D71" s="50">
        <v>0.13208058841640419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0.11134636502493046</v>
      </c>
      <c r="D72" s="50">
        <v>0.11100381994647257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0.11518678431191605</v>
      </c>
      <c r="D73" s="50">
        <v>0.11516888956195447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0.22913011805564099</v>
      </c>
      <c r="D74" s="50">
        <v>0.22884436111636119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0.10566743822929003</v>
      </c>
      <c r="D75" s="50">
        <v>0.10568023466702473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0.12009302170840423</v>
      </c>
      <c r="D76" s="50">
        <v>0.1197116409649381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6.0657112131431851E-2</v>
      </c>
      <c r="D77" s="50">
        <v>6.0511417129042483E-2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0.17779088244373142</v>
      </c>
      <c r="D78" s="50">
        <v>0.17732748959920652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0.15769039608133525</v>
      </c>
      <c r="D79" s="50">
        <v>0.15738178486097315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0.13241612005654591</v>
      </c>
      <c r="D80" s="50">
        <v>0.13224568885448501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0.20741964595059648</v>
      </c>
      <c r="D81" s="50">
        <v>0.20817340983818139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7.8484233359638902E-2</v>
      </c>
      <c r="D82" s="50">
        <v>7.8323635388109547E-2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0.12409446891431397</v>
      </c>
      <c r="D83" s="50">
        <v>0.12384054122549616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0.12174905085130318</v>
      </c>
      <c r="D84" s="50">
        <v>0.12152434837392255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5.0146221841821659E-2</v>
      </c>
      <c r="D85" s="50">
        <v>5.0029764762004741E-2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0.22656908620524507</v>
      </c>
      <c r="D86" s="50">
        <v>0.22622185460432967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0.12414189772710793</v>
      </c>
      <c r="D87" s="50">
        <v>0.1238042038795725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6.6706914887235597E-2</v>
      </c>
      <c r="D88" s="50">
        <v>6.6458866552988174E-2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6.2799339647890709E-2</v>
      </c>
      <c r="D89" s="50">
        <v>6.2730594208549026E-2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7.6678300002231387E-2</v>
      </c>
      <c r="D90" s="50">
        <v>7.6481668715273815E-2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0.12123903755837266</v>
      </c>
      <c r="D91" s="50">
        <v>0.1209281361953546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9.5683009020869458E-2</v>
      </c>
      <c r="D92" s="50">
        <v>9.5380262324861242E-2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0.16353729685392315</v>
      </c>
      <c r="D93" s="50">
        <v>0.16350807998038036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5.7675148630962882E-2</v>
      </c>
      <c r="D94" s="50">
        <v>5.7680586756526618E-2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0.22576128289224065</v>
      </c>
      <c r="D95" s="50">
        <v>0.22533545106503708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9.6305146474744863E-2</v>
      </c>
      <c r="D96" s="50">
        <v>9.6209667973604446E-2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0.1932743366741716</v>
      </c>
      <c r="D97" s="50">
        <v>0.19274945441772273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7.0768744013345722E-2</v>
      </c>
      <c r="D98" s="50">
        <v>7.0558765913766322E-2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5.9068706386338807E-2</v>
      </c>
      <c r="D99" s="50">
        <v>5.8972580959274587E-2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0.14932553903676909</v>
      </c>
      <c r="D100" s="50">
        <v>0.14893672489151583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0.19688331102752049</v>
      </c>
      <c r="D101" s="50">
        <v>0.19678961520483484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0.19338460676398339</v>
      </c>
      <c r="D102" s="50">
        <v>0.19273626221234968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0.11136848553603061</v>
      </c>
      <c r="D103" s="50">
        <v>0.1108638208899777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8.9175377092864827E-2</v>
      </c>
      <c r="D104" s="50">
        <v>8.9016286768319838E-2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0.18551587182240392</v>
      </c>
      <c r="D105" s="50">
        <v>0.18548004594840961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0.16971607424743415</v>
      </c>
      <c r="D106" s="50">
        <v>0.1693147723664952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7.6871041634559975E-2</v>
      </c>
      <c r="D107" s="50">
        <v>7.7396396350269361E-2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0.2502258816681559</v>
      </c>
      <c r="D108" s="50">
        <v>0.24961089005389692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0.23344428998977779</v>
      </c>
      <c r="D109" s="50">
        <v>0.23364378507325523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7.5513137832557767E-2</v>
      </c>
      <c r="D110" s="50">
        <v>7.5343041982449441E-2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0.15515085044070251</v>
      </c>
      <c r="D111" s="50">
        <v>0.15454461604085207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0.16113429182172065</v>
      </c>
      <c r="D112" s="50">
        <v>0.16089303221783863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0.1143462643144898</v>
      </c>
      <c r="D113" s="50">
        <v>0.11607228420923935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0.28172803962856729</v>
      </c>
      <c r="D114" s="50">
        <v>0.28169718269930394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0.20901523373652822</v>
      </c>
      <c r="D115" s="50">
        <v>0.20858531705927724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0.21711615515535659</v>
      </c>
      <c r="D116" s="50">
        <v>0.21676627531038573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0.16600291874335654</v>
      </c>
      <c r="D117" s="50">
        <v>0.16555971540183181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0.10278320226310854</v>
      </c>
      <c r="D118" s="50">
        <v>0.10249746707081318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0.31293847976702316</v>
      </c>
      <c r="D119" s="50">
        <v>0.31196288504115388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0.16239741177155592</v>
      </c>
      <c r="D120" s="50">
        <v>0.16203751581686743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0.17762378767583512</v>
      </c>
      <c r="D121" s="50">
        <v>0.17744238013814126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0.27943225411208644</v>
      </c>
      <c r="D122" s="50">
        <v>0.2793866081489651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0.27553216680584031</v>
      </c>
      <c r="D123" s="50">
        <v>0.27552746754164448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5.1081203551516616E-2</v>
      </c>
      <c r="D124" s="50">
        <v>5.1098105613191391E-2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6.7201128139524682E-2</v>
      </c>
      <c r="D125" s="50">
        <v>6.720148933373199E-2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5.803984992791536E-2</v>
      </c>
      <c r="D126" s="50">
        <v>5.8018852367191363E-2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9.176906041328603E-2</v>
      </c>
      <c r="D127" s="50">
        <v>9.1735860354688267E-2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9.1933196414696897E-2</v>
      </c>
      <c r="D128" s="50">
        <v>9.1926089513511014E-2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0.21988033481155389</v>
      </c>
      <c r="D129" s="50">
        <v>0.21967876377492115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0.21423108107413388</v>
      </c>
      <c r="D130" s="50">
        <v>0.2135565290709473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0.24690665892829416</v>
      </c>
      <c r="D131" s="50">
        <v>0.24617294892016853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0.24801003216113446</v>
      </c>
      <c r="D132" s="50">
        <v>0.24727971883387195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0.24815620932938043</v>
      </c>
      <c r="D133" s="50">
        <v>0.24750456570291646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0.24644469948079453</v>
      </c>
      <c r="D134" s="50">
        <v>0.24571065538433631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0.12842612705943018</v>
      </c>
      <c r="D135" s="50">
        <v>0.128120343922075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5.5959080149497437E-2</v>
      </c>
      <c r="D136" s="50">
        <v>5.5809674169102749E-2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0.17428329872683268</v>
      </c>
      <c r="D137" s="50">
        <v>0.17428329872683268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0.17427367023265522</v>
      </c>
      <c r="D138" s="50">
        <v>0.17428118283159214</v>
      </c>
      <c r="E138" s="55">
        <v>0</v>
      </c>
      <c r="F138" s="56">
        <v>1</v>
      </c>
    </row>
    <row r="139" spans="1:6" x14ac:dyDescent="0.25">
      <c r="A139" s="54" t="s">
        <v>304</v>
      </c>
      <c r="B139" s="57" t="s">
        <v>305</v>
      </c>
      <c r="C139" s="39">
        <v>0.18544807953306072</v>
      </c>
      <c r="D139" s="50">
        <v>0.18489126052225241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0.12539732662456771</v>
      </c>
      <c r="D140" s="50">
        <v>0.12535472495656219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9.0689741659137402E-2</v>
      </c>
      <c r="D141" s="50">
        <v>9.0655180424230833E-2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8.5461605705628579E-2</v>
      </c>
      <c r="D142" s="50">
        <v>8.5326641534409872E-2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5.4426436462341535E-2</v>
      </c>
      <c r="D143" s="50">
        <v>5.4395875309175931E-2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0.11276695497643772</v>
      </c>
      <c r="D144" s="50">
        <v>0.11236285500178357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0.21385860816968624</v>
      </c>
      <c r="D145" s="50">
        <v>0.21335810108841805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0.2690183604007032</v>
      </c>
      <c r="D146" s="50">
        <v>0.26796327571078271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0.26845792989153677</v>
      </c>
      <c r="D147" s="50">
        <v>0.26738609551720838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8.9239705492083612E-2</v>
      </c>
      <c r="D148" s="50">
        <v>8.9101813550375705E-2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0.1017924723857915</v>
      </c>
      <c r="D149" s="50">
        <v>0.10162490483966863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0.33489158354136411</v>
      </c>
      <c r="D150" s="50">
        <v>0.33493711842472562</v>
      </c>
      <c r="E150" s="55">
        <v>1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9.3568360682900212E-2</v>
      </c>
      <c r="D151" s="50">
        <v>9.4078542776255478E-2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0.16924389002249324</v>
      </c>
      <c r="D152" s="50">
        <v>0.1688184690978147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0.51648459165708183</v>
      </c>
      <c r="D153" s="50">
        <v>0.51618222486200738</v>
      </c>
      <c r="E153" s="55">
        <v>1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0.3137234235413755</v>
      </c>
      <c r="D154" s="50">
        <v>0.31371796549008907</v>
      </c>
      <c r="E154" s="55">
        <v>0</v>
      </c>
      <c r="F154" s="56">
        <v>1</v>
      </c>
    </row>
    <row r="155" spans="1:6" x14ac:dyDescent="0.25">
      <c r="A155" s="54" t="s">
        <v>336</v>
      </c>
      <c r="B155" s="49" t="s">
        <v>337</v>
      </c>
      <c r="C155" s="39">
        <v>0.24136097754211125</v>
      </c>
      <c r="D155" s="50">
        <v>0.2418422383160059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9.9752627386221232E-2</v>
      </c>
      <c r="D156" s="50">
        <v>9.9840779801884022E-2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0.14412154212372996</v>
      </c>
      <c r="D157" s="50">
        <v>0.14411235736568676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0.21822412856436169</v>
      </c>
      <c r="D158" s="50">
        <v>0.2179786884151316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8.8320340829990893E-2</v>
      </c>
      <c r="D159" s="50">
        <v>8.8100541080762346E-2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0.23941426294556717</v>
      </c>
      <c r="D160" s="50">
        <v>0.23847935798797312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7.7740651741445482E-2</v>
      </c>
      <c r="D161" s="50">
        <v>7.7559080377709061E-2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5.1206360466112516E-2</v>
      </c>
      <c r="D162" s="50">
        <v>5.1416092647974365E-2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0.20879034032905489</v>
      </c>
      <c r="D163" s="50">
        <v>0.20816452338099828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5.966188847826364E-2</v>
      </c>
      <c r="D164" s="50">
        <v>5.953949866005593E-2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0.11994228123076349</v>
      </c>
      <c r="D165" s="50">
        <v>0.11993172490186017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0.33760725860237845</v>
      </c>
      <c r="D166" s="50">
        <v>0.3376371898283973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0.33648167544558683</v>
      </c>
      <c r="D167" s="50">
        <v>0.33651257455933148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0.26599050249671619</v>
      </c>
      <c r="D168" s="50">
        <v>0.26583052459422152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3.4304832310076888E-2</v>
      </c>
      <c r="D169" s="50">
        <v>3.4285872664607427E-2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0.18463515831554325</v>
      </c>
      <c r="D170" s="50">
        <v>0.18375052409225265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0.11126546608219623</v>
      </c>
      <c r="D171" s="50">
        <v>0.11103544220721853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0.34382071440935136</v>
      </c>
      <c r="D172" s="50">
        <v>0.34325408253464557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0.13870058389601597</v>
      </c>
      <c r="D173" s="50">
        <v>0.13829088712047985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7.0287468248725296E-2</v>
      </c>
      <c r="D174" s="50">
        <v>7.0347936584324575E-2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5.2579273423203961E-2</v>
      </c>
      <c r="D175" s="50">
        <v>5.2457811432054142E-2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8.2349218209453859E-2</v>
      </c>
      <c r="D176" s="50">
        <v>8.2257065164590887E-2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7.3793302387993143E-2</v>
      </c>
      <c r="D177" s="58">
        <v>7.3724997279419155E-2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0.14944128043919569</v>
      </c>
      <c r="D178" s="50">
        <v>0.14907437348181854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8.0193056889011918E-2</v>
      </c>
      <c r="D179" s="50">
        <v>7.9981376005635624E-2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0.18964054628413102</v>
      </c>
      <c r="D180" s="50">
        <v>0.18899392437063856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9.5455504346221812E-2</v>
      </c>
      <c r="D181" s="50">
        <v>9.5073533948381389E-2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0.22850093043345565</v>
      </c>
      <c r="D182" s="50">
        <v>0.22863891744772274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0.21237199640386561</v>
      </c>
      <c r="D183" s="50">
        <v>0.21191389048547374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0.17709886000491731</v>
      </c>
      <c r="D184" s="50">
        <v>0.17659046681131332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0.3366375809621448</v>
      </c>
      <c r="D185" s="50">
        <v>0.3366666369732001</v>
      </c>
      <c r="E185" s="55">
        <v>0</v>
      </c>
      <c r="F185" s="56">
        <v>1</v>
      </c>
    </row>
    <row r="186" spans="1:6" x14ac:dyDescent="0.25">
      <c r="A186" s="54" t="s">
        <v>398</v>
      </c>
      <c r="B186" s="49" t="s">
        <v>399</v>
      </c>
      <c r="C186" s="39">
        <v>7.731006229020089E-2</v>
      </c>
      <c r="D186" s="50">
        <v>7.7060934378944707E-2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7.4636854217363144E-2</v>
      </c>
      <c r="D187" s="50">
        <v>7.4401498752118322E-2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0.1901754840787209</v>
      </c>
      <c r="D188" s="50">
        <v>0.18974236757459689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0.12498542050913722</v>
      </c>
      <c r="D189" s="50">
        <v>0.12532036212587788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6.9246723507007474E-2</v>
      </c>
      <c r="D190" s="50">
        <v>6.9025436930677364E-2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0.38547245344772196</v>
      </c>
      <c r="D191" s="50">
        <v>0.38448832886456574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6.5461562934912815E-2</v>
      </c>
      <c r="D192" s="50">
        <v>6.5298407168027511E-2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9.3645320625834264E-2</v>
      </c>
      <c r="D193" s="50">
        <v>9.3382632796740903E-2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0.11256243913496466</v>
      </c>
      <c r="D194" s="50">
        <v>0.11238521675820658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0.17509715837344184</v>
      </c>
      <c r="D195" s="50">
        <v>0.17505720343718784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0.18915752647613171</v>
      </c>
      <c r="D196" s="50">
        <v>0.18859485472882534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0.15371638544830962</v>
      </c>
      <c r="D197" s="50">
        <v>0.152982432499358</v>
      </c>
      <c r="E197" s="55">
        <v>0</v>
      </c>
      <c r="F197" s="56">
        <v>1</v>
      </c>
    </row>
    <row r="198" spans="1:6" x14ac:dyDescent="0.25">
      <c r="A198" s="54" t="s">
        <v>422</v>
      </c>
      <c r="B198" s="49" t="s">
        <v>423</v>
      </c>
      <c r="C198" s="39">
        <v>0.11626036761347258</v>
      </c>
      <c r="D198" s="50">
        <v>0.11715754636293857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0.1977834010914096</v>
      </c>
      <c r="D199" s="50">
        <v>0.19718399192559904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0.14654924328466779</v>
      </c>
      <c r="D200" s="50">
        <v>0.1460261641448754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0.19629190638526833</v>
      </c>
      <c r="D201" s="50">
        <v>0.19567948124222015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0.15275569378464504</v>
      </c>
      <c r="D202" s="50">
        <v>0.1522134099373475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0.12848350352663959</v>
      </c>
      <c r="D203" s="50">
        <v>0.12825881880271384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9.1243448022219717E-2</v>
      </c>
      <c r="D204" s="50">
        <v>9.0945983629382443E-2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9.2705276248340851E-2</v>
      </c>
      <c r="D205" s="50">
        <v>9.2430174654799635E-2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9.0204599912651659E-2</v>
      </c>
      <c r="D206" s="50">
        <v>9.0208430274031415E-2</v>
      </c>
      <c r="E206" s="55">
        <v>0</v>
      </c>
      <c r="F206" s="56">
        <v>1</v>
      </c>
    </row>
    <row r="207" spans="1:6" x14ac:dyDescent="0.25">
      <c r="A207" s="54" t="s">
        <v>440</v>
      </c>
      <c r="B207" s="49" t="s">
        <v>441</v>
      </c>
      <c r="C207" s="39">
        <v>0.10687683564709519</v>
      </c>
      <c r="D207" s="50">
        <v>0.10655173823457786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0.11255993338539792</v>
      </c>
      <c r="D208" s="50">
        <v>0.11211833319591687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6.5651163358737094E-2</v>
      </c>
      <c r="D209" s="50">
        <v>6.568876446614029E-2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9.5424716895424852E-2</v>
      </c>
      <c r="D210" s="50">
        <v>9.7389710591589101E-2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8.9080346171196562E-2</v>
      </c>
      <c r="D211" s="50">
        <v>8.884721305591893E-2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0.22632976928963203</v>
      </c>
      <c r="D212" s="58">
        <v>0.22774437843915168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0.14899216869701337</v>
      </c>
      <c r="D213" s="58">
        <v>0.14846693743910855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7.8306510551522573E-2</v>
      </c>
      <c r="D214" s="50">
        <v>7.8216373822652313E-2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0.13358277017219541</v>
      </c>
      <c r="D215" s="50">
        <v>0.13351791097004223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9.7859083784391107E-2</v>
      </c>
      <c r="D216" s="50">
        <v>9.8606873056757333E-2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0.33469475132725102</v>
      </c>
      <c r="D217" s="50">
        <v>0.33414444547284866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0.17163596228918643</v>
      </c>
      <c r="D218" s="50">
        <v>0.17176208820244088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8.8537129668794692E-2</v>
      </c>
      <c r="D219" s="50">
        <v>8.8197266115242465E-2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0.1198438219212165</v>
      </c>
      <c r="D220" s="50">
        <v>0.11942420752845137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0.13137641114161927</v>
      </c>
      <c r="D221" s="50">
        <v>0.13110292720571617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7.1487038112254764E-2</v>
      </c>
      <c r="D222" s="50">
        <v>7.1243929153518848E-2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0.21295633598311919</v>
      </c>
      <c r="D223" s="50">
        <v>0.2124049791572899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0.18007189099335</v>
      </c>
      <c r="D224" s="50">
        <v>0.18001379144919866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0.20956020492609378</v>
      </c>
      <c r="D225" s="50">
        <v>0.20898042298803834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0.24107538766035019</v>
      </c>
      <c r="D226" s="62">
        <v>0.24047880248143455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9.0794614532569429E-2</v>
      </c>
      <c r="D227" s="50">
        <v>9.0511555060453455E-2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0.15917915349213846</v>
      </c>
      <c r="D228" s="50">
        <v>0.15898419069470809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0.10609110561899208</v>
      </c>
      <c r="D229" s="50">
        <v>0.10633795603974648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0.14507136187045774</v>
      </c>
      <c r="D230" s="50">
        <v>0.14503442790737583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0.17968414164210178</v>
      </c>
      <c r="D231" s="50">
        <v>0.17960874113049755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0.17367710159798541</v>
      </c>
      <c r="D232" s="50">
        <v>0.17313588251565418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8.5296505888730417E-2</v>
      </c>
      <c r="D233" s="50">
        <v>8.5036979596829834E-2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0.14917339958211531</v>
      </c>
      <c r="D234" s="50">
        <v>0.14914554785885978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9.8755935390062791E-2</v>
      </c>
      <c r="D235" s="50">
        <v>9.8603057981413958E-2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0.10955303226146931</v>
      </c>
      <c r="D236" s="50">
        <v>0.10953956105965312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7.7285923227858905E-2</v>
      </c>
      <c r="D237" s="50">
        <v>7.7044362248149395E-2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9.4478017722942551E-2</v>
      </c>
      <c r="D238" s="50">
        <v>9.44676939122987E-2</v>
      </c>
      <c r="E238" s="55">
        <v>0</v>
      </c>
      <c r="F238" s="56">
        <v>1</v>
      </c>
    </row>
    <row r="239" spans="1:6" x14ac:dyDescent="0.25">
      <c r="A239" s="54" t="s">
        <v>504</v>
      </c>
      <c r="B239" s="49" t="s">
        <v>505</v>
      </c>
      <c r="C239" s="39">
        <v>0.18040595645519492</v>
      </c>
      <c r="D239" s="50">
        <v>0.18192301582688888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7.0475994970171499E-2</v>
      </c>
      <c r="D240" s="50">
        <v>7.0669103310888465E-2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0.14751257644426768</v>
      </c>
      <c r="D241" s="50">
        <v>0.14743120281936714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7.9924388678192321E-2</v>
      </c>
      <c r="D242" s="50">
        <v>7.9777820599577998E-2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7.5913454793955004E-2</v>
      </c>
      <c r="D243" s="50">
        <v>7.5709729285169031E-2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7.0159398651594443E-2</v>
      </c>
      <c r="D244" s="50">
        <v>7.0153006005652274E-2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0.19387875356139542</v>
      </c>
      <c r="D245" s="50">
        <v>0.19360831350499749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9.5624317818868362E-2</v>
      </c>
      <c r="D246" s="50">
        <v>9.5354388706589313E-2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0.17071474504285725</v>
      </c>
      <c r="D247" s="50">
        <v>0.1700431686724001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0.15568409095348679</v>
      </c>
      <c r="D248" s="50">
        <v>0.15525765467794789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8.1968478202802203E-2</v>
      </c>
      <c r="D249" s="50">
        <v>8.1758626738456686E-2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8.9930714769055911E-2</v>
      </c>
      <c r="D250" s="50">
        <v>8.9938039050209195E-2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7.191211341904015E-2</v>
      </c>
      <c r="D251" s="50">
        <v>7.184141658202095E-2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0.10135528336417818</v>
      </c>
      <c r="D252" s="50">
        <v>0.10106790763849999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8.6357440908067754E-2</v>
      </c>
      <c r="D253" s="50">
        <v>8.6070210691554488E-2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0.18154289803736012</v>
      </c>
      <c r="D254" s="50">
        <v>0.18131471748803474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5.8689302302424737E-2</v>
      </c>
      <c r="D255" s="50">
        <v>5.8567900003114584E-2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0.12103264500107147</v>
      </c>
      <c r="D256" s="50">
        <v>0.1208266700351544</v>
      </c>
      <c r="E256" s="55">
        <v>0</v>
      </c>
      <c r="F256" s="56">
        <v>1</v>
      </c>
    </row>
    <row r="257" spans="1:6" x14ac:dyDescent="0.25">
      <c r="A257" s="54" t="s">
        <v>540</v>
      </c>
      <c r="B257" s="49" t="s">
        <v>541</v>
      </c>
      <c r="C257" s="39">
        <v>9.5258428627963063E-2</v>
      </c>
      <c r="D257" s="50">
        <v>9.4994409371949362E-2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4.6587448865929526E-2</v>
      </c>
      <c r="D258" s="50">
        <v>4.6604097518344816E-2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9.090975260180581E-2</v>
      </c>
      <c r="D259" s="50">
        <v>9.0722775180140311E-2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6.6521418720778311E-2</v>
      </c>
      <c r="D260" s="50">
        <v>6.6387546140351167E-2</v>
      </c>
      <c r="E260" s="55">
        <v>0</v>
      </c>
      <c r="F260" s="56">
        <v>0</v>
      </c>
    </row>
    <row r="261" spans="1:6" x14ac:dyDescent="0.25">
      <c r="A261" s="54" t="s">
        <v>546</v>
      </c>
      <c r="B261" s="49" t="s">
        <v>548</v>
      </c>
      <c r="C261" s="39">
        <v>0.10517959817171194</v>
      </c>
      <c r="D261" s="50">
        <v>0.104967927036515</v>
      </c>
      <c r="E261" s="55">
        <v>1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7.1802628910260513E-2</v>
      </c>
      <c r="D262" s="50">
        <v>7.1466911843008019E-2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0.17901746738704558</v>
      </c>
      <c r="D263" s="50">
        <v>0.17839027319257875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0.21948014100901328</v>
      </c>
      <c r="D264" s="50">
        <v>0.21897511165267777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0.22027725055607481</v>
      </c>
      <c r="D265" s="58">
        <v>0.21974193747776877</v>
      </c>
      <c r="E265" s="55">
        <v>0</v>
      </c>
      <c r="F265" s="56">
        <v>1</v>
      </c>
    </row>
    <row r="266" spans="1:6" x14ac:dyDescent="0.25">
      <c r="A266" s="54" t="s">
        <v>557</v>
      </c>
      <c r="B266" s="49" t="s">
        <v>558</v>
      </c>
      <c r="C266" s="39">
        <v>0.12635831556807686</v>
      </c>
      <c r="D266" s="58">
        <v>0.12634776825127156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0.17822204579417461</v>
      </c>
      <c r="D267" s="50">
        <v>0.17861148390063772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5.6625429441744986E-2</v>
      </c>
      <c r="D268" s="50">
        <v>5.6442444885212231E-2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9.6716844520283465E-2</v>
      </c>
      <c r="D269" s="50">
        <v>9.6657134081713683E-2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8.7678639617640663E-2</v>
      </c>
      <c r="D270" s="50">
        <v>8.7350023674500038E-2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0.21658434880142299</v>
      </c>
      <c r="D271" s="50">
        <v>0.21647173356453894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8.2037298954548796E-2</v>
      </c>
      <c r="D272" s="50">
        <v>8.1847840309797304E-2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8.9783102921832114E-2</v>
      </c>
      <c r="D273" s="50">
        <v>8.9553818153673956E-2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0.26298901199101277</v>
      </c>
      <c r="D274" s="50">
        <v>0.26638231750630581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0.12503207888808032</v>
      </c>
      <c r="D275" s="50">
        <v>0.12463878611374306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5.9752713628424714E-2</v>
      </c>
      <c r="D276" s="50">
        <v>5.9720396157537478E-2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0.14231526116451701</v>
      </c>
      <c r="D277" s="50">
        <v>0.1422924407054415</v>
      </c>
      <c r="E277" s="55">
        <v>0</v>
      </c>
      <c r="F277" s="56">
        <v>1</v>
      </c>
    </row>
    <row r="278" spans="1:6" x14ac:dyDescent="0.25">
      <c r="A278" s="54" t="s">
        <v>581</v>
      </c>
      <c r="B278" s="49" t="s">
        <v>582</v>
      </c>
      <c r="C278" s="39">
        <v>0.2069901331857136</v>
      </c>
      <c r="D278" s="50">
        <v>0.20661378700808089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0.110832403221767</v>
      </c>
      <c r="D279" s="50">
        <v>0.11084808456661639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0.10902338548695555</v>
      </c>
      <c r="D280" s="50">
        <v>0.10865371989241865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0.12297841666148829</v>
      </c>
      <c r="D281" s="50">
        <v>0.12295670217703852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0.22805187793399978</v>
      </c>
      <c r="D282" s="50">
        <v>0.2275861442490591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6.2270290416491222E-2</v>
      </c>
      <c r="D283" s="58">
        <v>6.2138167528722886E-2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5.2338101732412365E-2</v>
      </c>
      <c r="D284" s="58">
        <v>5.2220508943700582E-2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3.9004494795919775E-2</v>
      </c>
      <c r="D285" s="58">
        <v>3.9013148906305334E-2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6.0384781294381039E-2</v>
      </c>
      <c r="D286" s="58">
        <v>6.018898614419807E-2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0.16156931947325784</v>
      </c>
      <c r="D287" s="50">
        <v>0.16146824892657713</v>
      </c>
      <c r="E287" s="55">
        <v>0</v>
      </c>
      <c r="F287" s="56">
        <v>1</v>
      </c>
    </row>
    <row r="288" spans="1:6" x14ac:dyDescent="0.25">
      <c r="A288" s="54" t="s">
        <v>601</v>
      </c>
      <c r="B288" s="49" t="s">
        <v>602</v>
      </c>
      <c r="C288" s="39">
        <v>0.11646204398327649</v>
      </c>
      <c r="D288" s="58">
        <v>0.11602589705654688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0.17250360515239113</v>
      </c>
      <c r="D289" s="50">
        <v>0.17189437526729842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0.10170623287773653</v>
      </c>
      <c r="D290" s="50">
        <v>0.10169041370560322</v>
      </c>
      <c r="E290" s="55">
        <v>0</v>
      </c>
      <c r="F290" s="56">
        <v>1</v>
      </c>
    </row>
    <row r="291" spans="1:6" x14ac:dyDescent="0.25">
      <c r="A291" s="54" t="s">
        <v>607</v>
      </c>
      <c r="B291" s="49" t="s">
        <v>608</v>
      </c>
      <c r="C291" s="39">
        <v>6.7803687670331486E-2</v>
      </c>
      <c r="D291" s="50">
        <v>6.7681779788656665E-2</v>
      </c>
      <c r="E291" s="55">
        <v>0</v>
      </c>
      <c r="F291" s="56">
        <v>0</v>
      </c>
    </row>
    <row r="292" spans="1:6" x14ac:dyDescent="0.25">
      <c r="A292" s="54" t="s">
        <v>607</v>
      </c>
      <c r="B292" s="49" t="s">
        <v>609</v>
      </c>
      <c r="C292" s="39">
        <v>0.10720704339846171</v>
      </c>
      <c r="D292" s="50">
        <v>0.10701429011305236</v>
      </c>
      <c r="E292" s="55">
        <v>1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8.6886634837523999E-2</v>
      </c>
      <c r="D293" s="50">
        <v>8.6868250224958324E-2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0.18658931426437156</v>
      </c>
      <c r="D294" s="50">
        <v>0.18619688719781691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0.11655460310630858</v>
      </c>
      <c r="D295" s="50">
        <v>0.11622318690043254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0.15149299415641365</v>
      </c>
      <c r="D296" s="50">
        <v>0.15291512611388375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0.10769862150368925</v>
      </c>
      <c r="D297" s="50">
        <v>0.10737453083637223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0.24820574824979386</v>
      </c>
      <c r="D298" s="50">
        <v>0.24821072116808299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0.51801728578124084</v>
      </c>
      <c r="D299" s="50">
        <v>0.51634513520844971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0.21096174725761918</v>
      </c>
      <c r="D300" s="50">
        <v>0.21040677771923444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0.10905415595281744</v>
      </c>
      <c r="D301" s="50">
        <v>0.1087872001260512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0.10441417436672638</v>
      </c>
      <c r="D302" s="50">
        <v>0.10508690437545595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8.2066066457157888E-2</v>
      </c>
      <c r="D303" s="50">
        <v>8.1909618135581327E-2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0.12527644940343663</v>
      </c>
      <c r="D304" s="50">
        <v>0.12548927367531565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0.12646033803121559</v>
      </c>
      <c r="D305" s="50">
        <v>0.12671693072560736</v>
      </c>
      <c r="E305" s="55">
        <v>0</v>
      </c>
      <c r="F305" s="56">
        <v>1</v>
      </c>
    </row>
    <row r="306" spans="1:6" x14ac:dyDescent="0.25">
      <c r="A306" s="54" t="s">
        <v>636</v>
      </c>
      <c r="B306" s="49" t="s">
        <v>637</v>
      </c>
      <c r="C306" s="39">
        <v>5.752302369170368E-2</v>
      </c>
      <c r="D306" s="50">
        <v>5.742387061240322E-2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7.1494417372913496E-2</v>
      </c>
      <c r="D307" s="50">
        <v>7.1478745153355519E-2</v>
      </c>
      <c r="E307" s="55">
        <v>0</v>
      </c>
      <c r="F307" s="56">
        <v>1</v>
      </c>
    </row>
    <row r="308" spans="1:6" x14ac:dyDescent="0.25">
      <c r="A308" s="54" t="s">
        <v>640</v>
      </c>
      <c r="B308" s="49" t="s">
        <v>641</v>
      </c>
      <c r="C308" s="39">
        <v>0.15593518529845254</v>
      </c>
      <c r="D308" s="50">
        <v>0.1558901151107483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0.11443352760014147</v>
      </c>
      <c r="D309" s="50">
        <v>0.11415278210998833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0.16730326790059538</v>
      </c>
      <c r="D310" s="50">
        <v>0.16681823450894967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0.2195880530026415</v>
      </c>
      <c r="D311" s="50">
        <v>0.21918691285504391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0.10787379383236545</v>
      </c>
      <c r="D312" s="50">
        <v>0.10789353886723703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9.6440597154616614E-2</v>
      </c>
      <c r="D313" s="50">
        <v>9.8109988918822222E-2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0.10845741392422285</v>
      </c>
      <c r="D314" s="50">
        <v>0.10861306092124473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5.1306555460430905E-2</v>
      </c>
      <c r="D315" s="50">
        <v>5.1213711662205209E-2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2.1972078183676625E-2</v>
      </c>
      <c r="D316" s="50">
        <v>2.1929007337615616E-2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1.9787023104908187E-2</v>
      </c>
      <c r="D317" s="50">
        <v>1.978660844091713E-2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0.14166704793730134</v>
      </c>
      <c r="D318" s="50">
        <v>0.14122471216493168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5.1213853052656154E-2</v>
      </c>
      <c r="D319" s="50">
        <v>5.1135148395261815E-2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8.5328479161652065E-2</v>
      </c>
      <c r="D320" s="50">
        <v>8.5208424733757615E-2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0.24686523538121294</v>
      </c>
      <c r="D321" s="50">
        <v>0.2465157295517009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0.17853788428828193</v>
      </c>
      <c r="D322" s="50">
        <v>0.1782290158159065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9.3078950629381044E-3</v>
      </c>
      <c r="D323" s="50">
        <v>9.3084258636544469E-3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1.1882036644533678E-2</v>
      </c>
      <c r="D324" s="50">
        <v>1.1881649971324027E-2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9.3345554022889216E-2</v>
      </c>
      <c r="D325" s="50">
        <v>9.3149758126083337E-2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0.13883895244702119</v>
      </c>
      <c r="D326" s="50">
        <v>0.13855606967929573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0.17092037222397952</v>
      </c>
      <c r="D327" s="50">
        <v>0.17087726952707266</v>
      </c>
      <c r="E327" s="55">
        <v>0</v>
      </c>
      <c r="F327" s="56">
        <v>1</v>
      </c>
    </row>
    <row r="328" spans="1:6" x14ac:dyDescent="0.25">
      <c r="A328" s="54" t="s">
        <v>680</v>
      </c>
      <c r="B328" s="49" t="s">
        <v>681</v>
      </c>
      <c r="C328" s="39">
        <v>0.20036710686272288</v>
      </c>
      <c r="D328" s="50">
        <v>0.20013308533574209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0.26273952275589557</v>
      </c>
      <c r="D329" s="50">
        <v>0.26272238345811483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0.12471313125786854</v>
      </c>
      <c r="D330" s="50">
        <v>0.1247007251245652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9.8617816345439258E-2</v>
      </c>
      <c r="D331" s="50">
        <v>9.8606502621146688E-2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6.6157677597378645E-2</v>
      </c>
      <c r="D332" s="50">
        <v>6.5963437212335496E-2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0.16808333752235549</v>
      </c>
      <c r="D333" s="50">
        <v>0.1675549734728643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9.0087758357582315E-2</v>
      </c>
      <c r="D334" s="50">
        <v>9.051786410856652E-2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8.7219216369708169E-2</v>
      </c>
      <c r="D335" s="50">
        <v>8.7188961055741476E-2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8.9406261364358836E-2</v>
      </c>
      <c r="D336" s="50">
        <v>8.9142687863789094E-2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2.0088778222873083E-2</v>
      </c>
      <c r="D337" s="50">
        <v>2.0088802455964592E-2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0.11673737200894796</v>
      </c>
      <c r="D338" s="50">
        <v>0.11617427125029781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1.9796327973222123E-2</v>
      </c>
      <c r="D339" s="50">
        <v>1.9795044087740774E-2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3.7904618593126473E-2</v>
      </c>
      <c r="D340" s="50">
        <v>3.781361832712779E-2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9.6099330684008874E-2</v>
      </c>
      <c r="D341" s="50">
        <v>9.5766702052900235E-2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5.4617917257674106E-2</v>
      </c>
      <c r="D342" s="50">
        <v>5.447725493919741E-2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0.14844308676719681</v>
      </c>
      <c r="D343" s="50">
        <v>0.1480233191921983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5.3099515814272726E-2</v>
      </c>
      <c r="D344" s="50">
        <v>5.2972934836991795E-2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5.7752810677419442E-2</v>
      </c>
      <c r="D345" s="50">
        <v>5.7630714477000029E-2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4.9328636831084363E-2</v>
      </c>
      <c r="D346" s="50">
        <v>4.9200341439645183E-2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5.1530860424935404E-2</v>
      </c>
      <c r="D347" s="50">
        <v>5.1644195115108024E-2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0.24835852151333876</v>
      </c>
      <c r="D348" s="50">
        <v>0.24791888275584856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0.24864071950487757</v>
      </c>
      <c r="D349" s="50">
        <v>0.24825874954394608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9.1940720591871632E-3</v>
      </c>
      <c r="D350" s="50">
        <v>9.1946713372394254E-3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5.23692543656821E-2</v>
      </c>
      <c r="D351" s="50">
        <v>5.2225879564872769E-2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7.2127248431424873E-2</v>
      </c>
      <c r="D352" s="50">
        <v>7.1888883556764177E-2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4.6819249438243102E-2</v>
      </c>
      <c r="D353" s="50">
        <v>4.6801107031833745E-2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2.0389043937823932E-2</v>
      </c>
      <c r="D354" s="50">
        <v>2.0389192627354138E-2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8.1394943325693914E-2</v>
      </c>
      <c r="D355" s="50">
        <v>8.1180016673684935E-2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5.5374510000074637E-2</v>
      </c>
      <c r="D356" s="50">
        <v>5.5250935446644896E-2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5.5896693968513607E-2</v>
      </c>
      <c r="D357" s="50">
        <v>5.5832827907444468E-2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5.9528207442996514E-2</v>
      </c>
      <c r="D358" s="50">
        <v>5.9426248989715623E-2</v>
      </c>
      <c r="E358" s="55">
        <v>0</v>
      </c>
      <c r="F358" s="56">
        <v>0</v>
      </c>
    </row>
    <row r="359" spans="1:6" x14ac:dyDescent="0.25">
      <c r="A359" s="54" t="s">
        <v>742</v>
      </c>
      <c r="B359" s="49" t="s">
        <v>743</v>
      </c>
      <c r="C359" s="39">
        <v>7.5970892113828709E-2</v>
      </c>
      <c r="D359" s="50">
        <v>7.5701000820561248E-2</v>
      </c>
      <c r="E359" s="55">
        <v>0</v>
      </c>
      <c r="F359" s="56">
        <v>0</v>
      </c>
    </row>
    <row r="360" spans="1:6" x14ac:dyDescent="0.25">
      <c r="A360" s="54" t="s">
        <v>742</v>
      </c>
      <c r="B360" s="49" t="s">
        <v>744</v>
      </c>
      <c r="C360" s="39">
        <v>0.12012052747731132</v>
      </c>
      <c r="D360" s="50">
        <v>0.11969379187362449</v>
      </c>
      <c r="E360" s="55">
        <v>1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3.2519347217301722E-2</v>
      </c>
      <c r="D361" s="50">
        <v>3.2511863629837934E-2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5.1395279190281876E-2</v>
      </c>
      <c r="D362" s="50">
        <v>5.1277063046596905E-2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4.5095818559886258E-2</v>
      </c>
      <c r="D363" s="50">
        <v>4.5021999178743104E-2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3.4876441483247443E-2</v>
      </c>
      <c r="D364" s="50">
        <v>3.4852884154282789E-2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7.2537137185842648E-2</v>
      </c>
      <c r="D365" s="50">
        <v>7.2551688524277097E-2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5.1445258906832651E-2</v>
      </c>
      <c r="D366" s="50">
        <v>5.1309438014204456E-2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9.4104783584871593E-2</v>
      </c>
      <c r="D367" s="50">
        <v>9.3865461488646051E-2</v>
      </c>
      <c r="E367" s="55">
        <v>0</v>
      </c>
      <c r="F367" s="56">
        <v>0</v>
      </c>
    </row>
    <row r="368" spans="1:6" x14ac:dyDescent="0.25">
      <c r="A368" s="54" t="s">
        <v>759</v>
      </c>
      <c r="B368" s="49" t="s">
        <v>760</v>
      </c>
      <c r="C368" s="39">
        <v>5.343580217238271E-2</v>
      </c>
      <c r="D368" s="50">
        <v>5.3281954159878964E-2</v>
      </c>
      <c r="E368" s="55">
        <v>0</v>
      </c>
      <c r="F368" s="56">
        <v>0</v>
      </c>
    </row>
    <row r="369" spans="1:6" x14ac:dyDescent="0.25">
      <c r="A369" s="54" t="s">
        <v>759</v>
      </c>
      <c r="B369" s="49" t="s">
        <v>761</v>
      </c>
      <c r="C369" s="39">
        <v>8.4489421731451395E-2</v>
      </c>
      <c r="D369" s="50">
        <v>8.4246166664950439E-2</v>
      </c>
      <c r="E369" s="55">
        <v>1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4.9303868889786537E-2</v>
      </c>
      <c r="D370" s="50">
        <v>4.915538791049448E-2</v>
      </c>
      <c r="E370" s="55">
        <v>0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5.589567415948786E-2</v>
      </c>
      <c r="D371" s="50">
        <v>5.5753521161345174E-2</v>
      </c>
      <c r="E371" s="55">
        <v>0</v>
      </c>
      <c r="F371" s="56">
        <v>0</v>
      </c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30,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766</v>
      </c>
      <c r="B5" s="49" t="s">
        <v>767</v>
      </c>
      <c r="C5" s="39">
        <v>5.2847803351501139E-2</v>
      </c>
      <c r="D5" s="50">
        <v>5.2730395392776234E-2</v>
      </c>
    </row>
    <row r="6" spans="1:4" x14ac:dyDescent="0.25">
      <c r="A6" s="48" t="s">
        <v>768</v>
      </c>
      <c r="B6" s="49" t="s">
        <v>769</v>
      </c>
      <c r="C6" s="39">
        <v>9.3778710521855309E-4</v>
      </c>
      <c r="D6" s="50">
        <v>9.3707787597973333E-4</v>
      </c>
    </row>
    <row r="7" spans="1:4" x14ac:dyDescent="0.25">
      <c r="A7" s="48" t="s">
        <v>770</v>
      </c>
      <c r="B7" s="49" t="s">
        <v>771</v>
      </c>
      <c r="C7" s="39">
        <v>1.6518433197537416E-2</v>
      </c>
      <c r="D7" s="50">
        <v>1.6468374224679758E-2</v>
      </c>
    </row>
    <row r="8" spans="1:4" x14ac:dyDescent="0.25">
      <c r="A8" s="48" t="s">
        <v>772</v>
      </c>
      <c r="B8" s="49" t="s">
        <v>773</v>
      </c>
      <c r="C8" s="39">
        <v>1.0698691135594424E-2</v>
      </c>
      <c r="D8" s="50">
        <v>1.0664731921319082E-2</v>
      </c>
    </row>
    <row r="9" spans="1:4" x14ac:dyDescent="0.25">
      <c r="A9" s="48" t="s">
        <v>774</v>
      </c>
      <c r="B9" s="49" t="s">
        <v>775</v>
      </c>
      <c r="C9" s="39">
        <v>5.3693540389832782E-3</v>
      </c>
      <c r="D9" s="50">
        <v>5.3561689624577512E-3</v>
      </c>
    </row>
    <row r="10" spans="1:4" x14ac:dyDescent="0.25">
      <c r="A10" s="48" t="s">
        <v>776</v>
      </c>
      <c r="B10" s="49" t="s">
        <v>777</v>
      </c>
      <c r="C10" s="39">
        <v>1.9347522316111234E-3</v>
      </c>
      <c r="D10" s="50">
        <v>1.9343609630008828E-3</v>
      </c>
    </row>
    <row r="11" spans="1:4" x14ac:dyDescent="0.25">
      <c r="A11" s="48" t="s">
        <v>778</v>
      </c>
      <c r="B11" s="49" t="s">
        <v>779</v>
      </c>
      <c r="C11" s="39">
        <v>1.2241164870456587E-3</v>
      </c>
      <c r="D11" s="50">
        <v>1.2183065004629E-3</v>
      </c>
    </row>
    <row r="12" spans="1:4" x14ac:dyDescent="0.25">
      <c r="A12" s="48" t="s">
        <v>780</v>
      </c>
      <c r="B12" s="49" t="s">
        <v>779</v>
      </c>
      <c r="C12" s="39">
        <v>2.8963936565480231E-3</v>
      </c>
      <c r="D12" s="50">
        <v>2.8829607676964337E-3</v>
      </c>
    </row>
    <row r="13" spans="1:4" x14ac:dyDescent="0.25">
      <c r="A13" s="48" t="s">
        <v>781</v>
      </c>
      <c r="B13" s="49" t="s">
        <v>779</v>
      </c>
      <c r="C13" s="39">
        <v>3.2997055008687427E-3</v>
      </c>
      <c r="D13" s="50">
        <v>3.2830854520443688E-3</v>
      </c>
    </row>
    <row r="14" spans="1:4" x14ac:dyDescent="0.25">
      <c r="A14" s="63" t="s">
        <v>782</v>
      </c>
      <c r="B14" s="49" t="s">
        <v>779</v>
      </c>
      <c r="C14" s="39">
        <v>2.9275060907230904E-3</v>
      </c>
      <c r="D14" s="50">
        <v>2.9129295809673236E-3</v>
      </c>
    </row>
    <row r="15" spans="1:4" x14ac:dyDescent="0.25">
      <c r="A15" s="48" t="s">
        <v>783</v>
      </c>
      <c r="B15" s="49" t="s">
        <v>784</v>
      </c>
      <c r="C15" s="39">
        <v>4.0767894700355752E-2</v>
      </c>
      <c r="D15" s="50">
        <v>4.0763844590562044E-2</v>
      </c>
    </row>
    <row r="16" spans="1:4" x14ac:dyDescent="0.25">
      <c r="A16" s="48" t="s">
        <v>785</v>
      </c>
      <c r="B16" s="49" t="s">
        <v>786</v>
      </c>
      <c r="C16" s="39">
        <v>5.4541291789919261E-2</v>
      </c>
      <c r="D16" s="50">
        <v>5.4425126292681883E-2</v>
      </c>
    </row>
    <row r="17" spans="1:4" x14ac:dyDescent="0.25">
      <c r="A17" s="63" t="s">
        <v>787</v>
      </c>
      <c r="B17" s="49" t="s">
        <v>788</v>
      </c>
      <c r="C17" s="39">
        <v>5.6909918248538555E-2</v>
      </c>
      <c r="D17" s="50">
        <v>5.6763690084684543E-2</v>
      </c>
    </row>
    <row r="18" spans="1:4" x14ac:dyDescent="0.25">
      <c r="A18" s="63" t="s">
        <v>789</v>
      </c>
      <c r="B18" s="49" t="s">
        <v>790</v>
      </c>
      <c r="C18" s="39">
        <v>2.238406960037265E-2</v>
      </c>
      <c r="D18" s="50">
        <v>2.2384318113501171E-2</v>
      </c>
    </row>
    <row r="19" spans="1:4" x14ac:dyDescent="0.25">
      <c r="A19" s="63" t="s">
        <v>791</v>
      </c>
      <c r="B19" s="49" t="s">
        <v>790</v>
      </c>
      <c r="C19" s="39">
        <v>3.6831712547553533E-2</v>
      </c>
      <c r="D19" s="50">
        <v>3.6826568830201807E-2</v>
      </c>
    </row>
    <row r="20" spans="1:4" x14ac:dyDescent="0.25">
      <c r="A20" s="63" t="s">
        <v>792</v>
      </c>
      <c r="B20" s="49" t="s">
        <v>790</v>
      </c>
      <c r="C20" s="39">
        <v>3.658989730244646E-2</v>
      </c>
      <c r="D20" s="50">
        <v>3.6576312954584148E-2</v>
      </c>
    </row>
    <row r="21" spans="1:4" x14ac:dyDescent="0.25">
      <c r="A21" s="63" t="s">
        <v>793</v>
      </c>
      <c r="B21" s="53" t="s">
        <v>794</v>
      </c>
      <c r="C21" s="39">
        <v>5.4818355207792893E-2</v>
      </c>
      <c r="D21" s="50">
        <v>5.4690591783039588E-2</v>
      </c>
    </row>
    <row r="22" spans="1:4" x14ac:dyDescent="0.25">
      <c r="A22" s="63" t="s">
        <v>795</v>
      </c>
      <c r="B22" s="53" t="s">
        <v>796</v>
      </c>
      <c r="C22" s="39">
        <v>0.15684042766357392</v>
      </c>
      <c r="D22" s="50">
        <v>0.15644884197059369</v>
      </c>
    </row>
    <row r="23" spans="1:4" x14ac:dyDescent="0.25">
      <c r="A23" s="63" t="s">
        <v>797</v>
      </c>
      <c r="B23" s="53" t="s">
        <v>798</v>
      </c>
      <c r="C23" s="39">
        <v>5.7085366198886087E-2</v>
      </c>
      <c r="D23" s="50">
        <v>5.6942091790268393E-2</v>
      </c>
    </row>
    <row r="24" spans="1:4" x14ac:dyDescent="0.25">
      <c r="A24" s="63" t="s">
        <v>799</v>
      </c>
      <c r="B24" s="53" t="s">
        <v>800</v>
      </c>
      <c r="C24" s="39">
        <v>7.5097438643866379E-2</v>
      </c>
      <c r="D24" s="50">
        <v>7.4894717597393218E-2</v>
      </c>
    </row>
    <row r="25" spans="1:4" x14ac:dyDescent="0.25">
      <c r="A25" s="63" t="s">
        <v>801</v>
      </c>
      <c r="B25" s="53" t="s">
        <v>802</v>
      </c>
      <c r="C25" s="39">
        <v>5.2888032555543626E-2</v>
      </c>
      <c r="D25" s="50">
        <v>5.2758977729279011E-2</v>
      </c>
    </row>
    <row r="26" spans="1:4" x14ac:dyDescent="0.25">
      <c r="A26" s="63" t="s">
        <v>803</v>
      </c>
      <c r="B26" s="53" t="s">
        <v>804</v>
      </c>
      <c r="C26" s="39">
        <v>5.6399539507982627E-2</v>
      </c>
      <c r="D26" s="50">
        <v>5.6256667796827184E-2</v>
      </c>
    </row>
    <row r="27" spans="1:4" x14ac:dyDescent="0.25">
      <c r="A27" s="63" t="s">
        <v>805</v>
      </c>
      <c r="B27" s="53" t="s">
        <v>806</v>
      </c>
      <c r="C27" s="39">
        <v>9.5136991961694242E-2</v>
      </c>
      <c r="D27" s="50">
        <v>9.4864108088342447E-2</v>
      </c>
    </row>
    <row r="28" spans="1:4" x14ac:dyDescent="0.25">
      <c r="A28" s="63" t="s">
        <v>807</v>
      </c>
      <c r="B28" s="53" t="s">
        <v>808</v>
      </c>
      <c r="C28" s="39">
        <v>6.2302940144605551E-2</v>
      </c>
      <c r="D28" s="50">
        <v>6.2170320080903167E-2</v>
      </c>
    </row>
    <row r="29" spans="1:4" x14ac:dyDescent="0.25">
      <c r="A29" s="63" t="s">
        <v>809</v>
      </c>
      <c r="B29" s="53" t="s">
        <v>810</v>
      </c>
      <c r="C29" s="39">
        <v>5.2888032555543626E-2</v>
      </c>
      <c r="D29" s="50">
        <v>5.2758977729279011E-2</v>
      </c>
    </row>
    <row r="30" spans="1:4" x14ac:dyDescent="0.25">
      <c r="A30" s="63" t="s">
        <v>811</v>
      </c>
      <c r="B30" s="53" t="s">
        <v>812</v>
      </c>
      <c r="C30" s="39">
        <v>5.6310677949382423E-2</v>
      </c>
      <c r="D30" s="50">
        <v>5.6687524452871459E-2</v>
      </c>
    </row>
    <row r="31" spans="1:4" x14ac:dyDescent="0.25">
      <c r="A31" s="63" t="s">
        <v>813</v>
      </c>
      <c r="B31" s="53" t="s">
        <v>814</v>
      </c>
      <c r="C31" s="39">
        <v>4.5843499886170591E-2</v>
      </c>
      <c r="D31" s="50">
        <v>4.5762280651841084E-2</v>
      </c>
    </row>
    <row r="32" spans="1:4" x14ac:dyDescent="0.25">
      <c r="A32" s="63" t="s">
        <v>815</v>
      </c>
      <c r="B32" s="53" t="s">
        <v>816</v>
      </c>
      <c r="C32" s="39">
        <v>3.9356870148473236E-2</v>
      </c>
      <c r="D32" s="50">
        <v>3.9363910367145191E-2</v>
      </c>
    </row>
    <row r="33" spans="1:4" x14ac:dyDescent="0.25">
      <c r="A33" s="63" t="s">
        <v>817</v>
      </c>
      <c r="B33" s="53" t="s">
        <v>818</v>
      </c>
      <c r="C33" s="39">
        <v>6.3472513066845787E-2</v>
      </c>
      <c r="D33" s="50">
        <v>6.3374892641029731E-2</v>
      </c>
    </row>
    <row r="34" spans="1:4" x14ac:dyDescent="0.25">
      <c r="A34" s="63" t="s">
        <v>819</v>
      </c>
      <c r="B34" s="53" t="s">
        <v>820</v>
      </c>
      <c r="C34" s="39">
        <v>9.8725220482765552E-2</v>
      </c>
      <c r="D34" s="50">
        <v>9.8382653030895426E-2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30,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821</v>
      </c>
      <c r="B5" s="38" t="s">
        <v>87</v>
      </c>
      <c r="C5" s="64">
        <v>0.13113569447171206</v>
      </c>
      <c r="D5" s="40">
        <v>0.13077517141368028</v>
      </c>
    </row>
    <row r="6" spans="1:4" x14ac:dyDescent="0.25">
      <c r="A6" s="48" t="s">
        <v>822</v>
      </c>
      <c r="B6" s="49" t="s">
        <v>61</v>
      </c>
      <c r="C6" s="39">
        <v>0.16026561947873202</v>
      </c>
      <c r="D6" s="45">
        <v>0.1597834143399354</v>
      </c>
    </row>
    <row r="7" spans="1:4" x14ac:dyDescent="0.25">
      <c r="A7" s="48" t="s">
        <v>823</v>
      </c>
      <c r="B7" s="49" t="s">
        <v>75</v>
      </c>
      <c r="C7" s="39">
        <v>6.7590661748600192E-2</v>
      </c>
      <c r="D7" s="50">
        <v>6.757767358045165E-2</v>
      </c>
    </row>
    <row r="8" spans="1:4" x14ac:dyDescent="0.25">
      <c r="A8" s="48" t="s">
        <v>824</v>
      </c>
      <c r="B8" s="49" t="s">
        <v>93</v>
      </c>
      <c r="C8" s="39">
        <v>0.11912571411091656</v>
      </c>
      <c r="D8" s="50">
        <v>0.11872290782183054</v>
      </c>
    </row>
    <row r="9" spans="1:4" x14ac:dyDescent="0.25">
      <c r="A9" s="48" t="s">
        <v>825</v>
      </c>
      <c r="B9" s="49" t="s">
        <v>49</v>
      </c>
      <c r="C9" s="39">
        <v>0.15737253640243293</v>
      </c>
      <c r="D9" s="45">
        <v>0.15698366844914163</v>
      </c>
    </row>
    <row r="10" spans="1:4" x14ac:dyDescent="0.25">
      <c r="A10" s="48" t="s">
        <v>826</v>
      </c>
      <c r="B10" s="49" t="s">
        <v>117</v>
      </c>
      <c r="C10" s="39">
        <v>6.6584762322216925E-2</v>
      </c>
      <c r="D10" s="50">
        <v>6.6693665940585872E-2</v>
      </c>
    </row>
    <row r="11" spans="1:4" x14ac:dyDescent="0.25">
      <c r="A11" s="48" t="s">
        <v>827</v>
      </c>
      <c r="B11" s="49" t="s">
        <v>138</v>
      </c>
      <c r="C11" s="39">
        <v>7.4600337601127942E-2</v>
      </c>
      <c r="D11" s="45">
        <v>7.4395925726736492E-2</v>
      </c>
    </row>
    <row r="12" spans="1:4" x14ac:dyDescent="0.25">
      <c r="A12" s="48" t="s">
        <v>828</v>
      </c>
      <c r="B12" s="49" t="s">
        <v>194</v>
      </c>
      <c r="C12" s="39">
        <v>7.8484233359638902E-2</v>
      </c>
      <c r="D12" s="50">
        <v>7.8323635388109547E-2</v>
      </c>
    </row>
    <row r="13" spans="1:4" x14ac:dyDescent="0.25">
      <c r="A13" s="48" t="s">
        <v>829</v>
      </c>
      <c r="B13" s="49" t="s">
        <v>101</v>
      </c>
      <c r="C13" s="39">
        <v>0.11367392539542343</v>
      </c>
      <c r="D13" s="45">
        <v>0.11340597910409481</v>
      </c>
    </row>
    <row r="14" spans="1:4" x14ac:dyDescent="0.25">
      <c r="A14" s="48" t="s">
        <v>830</v>
      </c>
      <c r="B14" s="49" t="s">
        <v>205</v>
      </c>
      <c r="C14" s="39">
        <v>6.6706914887235597E-2</v>
      </c>
      <c r="D14" s="50">
        <v>6.6458866552988174E-2</v>
      </c>
    </row>
    <row r="15" spans="1:4" x14ac:dyDescent="0.25">
      <c r="A15" s="48" t="s">
        <v>831</v>
      </c>
      <c r="B15" s="49" t="s">
        <v>203</v>
      </c>
      <c r="C15" s="39">
        <v>0.12414189772710793</v>
      </c>
      <c r="D15" s="45">
        <v>0.1238042038795725</v>
      </c>
    </row>
    <row r="16" spans="1:4" x14ac:dyDescent="0.25">
      <c r="A16" s="48" t="s">
        <v>832</v>
      </c>
      <c r="B16" s="49" t="s">
        <v>224</v>
      </c>
      <c r="C16" s="39">
        <v>7.0768744013345722E-2</v>
      </c>
      <c r="D16" s="50">
        <v>7.0558765913766322E-2</v>
      </c>
    </row>
    <row r="17" spans="1:4" x14ac:dyDescent="0.25">
      <c r="A17" s="48" t="s">
        <v>833</v>
      </c>
      <c r="B17" s="49" t="s">
        <v>248</v>
      </c>
      <c r="C17" s="39">
        <v>7.5513137832557767E-2</v>
      </c>
      <c r="D17" s="45">
        <v>7.5343041982449441E-2</v>
      </c>
    </row>
    <row r="18" spans="1:4" x14ac:dyDescent="0.25">
      <c r="A18" s="48" t="s">
        <v>834</v>
      </c>
      <c r="B18" s="49" t="s">
        <v>280</v>
      </c>
      <c r="C18" s="39">
        <v>5.803984992791536E-2</v>
      </c>
      <c r="D18" s="50">
        <v>5.8018852367191363E-2</v>
      </c>
    </row>
    <row r="19" spans="1:4" x14ac:dyDescent="0.25">
      <c r="A19" s="48" t="s">
        <v>835</v>
      </c>
      <c r="B19" s="49" t="s">
        <v>707</v>
      </c>
      <c r="C19" s="39">
        <v>9.6099330684008874E-2</v>
      </c>
      <c r="D19" s="45">
        <v>9.5766702052900235E-2</v>
      </c>
    </row>
    <row r="20" spans="1:4" x14ac:dyDescent="0.25">
      <c r="A20" s="48" t="s">
        <v>836</v>
      </c>
      <c r="B20" s="49" t="s">
        <v>278</v>
      </c>
      <c r="C20" s="39">
        <v>6.7201128139524682E-2</v>
      </c>
      <c r="D20" s="50">
        <v>6.720148933373199E-2</v>
      </c>
    </row>
    <row r="21" spans="1:4" x14ac:dyDescent="0.25">
      <c r="A21" s="48" t="s">
        <v>837</v>
      </c>
      <c r="B21" s="49" t="s">
        <v>291</v>
      </c>
      <c r="C21" s="39">
        <v>0.24801003216113446</v>
      </c>
      <c r="D21" s="45">
        <v>0.24727971883387195</v>
      </c>
    </row>
    <row r="22" spans="1:4" x14ac:dyDescent="0.25">
      <c r="A22" s="48" t="s">
        <v>838</v>
      </c>
      <c r="B22" s="49" t="s">
        <v>293</v>
      </c>
      <c r="C22" s="39">
        <v>0.24815620932938043</v>
      </c>
      <c r="D22" s="50">
        <v>0.24750456570291646</v>
      </c>
    </row>
    <row r="23" spans="1:4" x14ac:dyDescent="0.25">
      <c r="A23" s="48" t="s">
        <v>839</v>
      </c>
      <c r="B23" s="49" t="s">
        <v>258</v>
      </c>
      <c r="C23" s="39">
        <v>0.20901523373652822</v>
      </c>
      <c r="D23" s="45">
        <v>0.20858531705927724</v>
      </c>
    </row>
    <row r="24" spans="1:4" x14ac:dyDescent="0.25">
      <c r="A24" s="48" t="s">
        <v>840</v>
      </c>
      <c r="B24" s="49" t="s">
        <v>413</v>
      </c>
      <c r="C24" s="39">
        <v>9.3645320625834264E-2</v>
      </c>
      <c r="D24" s="50">
        <v>9.3382632796740903E-2</v>
      </c>
    </row>
    <row r="25" spans="1:4" x14ac:dyDescent="0.25">
      <c r="A25" s="48" t="s">
        <v>841</v>
      </c>
      <c r="B25" s="49" t="s">
        <v>313</v>
      </c>
      <c r="C25" s="39">
        <v>5.4426436462341535E-2</v>
      </c>
      <c r="D25" s="45">
        <v>5.4395875309175931E-2</v>
      </c>
    </row>
    <row r="26" spans="1:4" x14ac:dyDescent="0.25">
      <c r="A26" s="48" t="s">
        <v>842</v>
      </c>
      <c r="B26" s="49" t="s">
        <v>307</v>
      </c>
      <c r="C26" s="39">
        <v>0.12539732662456771</v>
      </c>
      <c r="D26" s="50">
        <v>0.12535472495656219</v>
      </c>
    </row>
    <row r="27" spans="1:4" x14ac:dyDescent="0.25">
      <c r="A27" s="48" t="s">
        <v>843</v>
      </c>
      <c r="B27" s="49" t="s">
        <v>329</v>
      </c>
      <c r="C27" s="39">
        <v>9.3568360682900212E-2</v>
      </c>
      <c r="D27" s="45">
        <v>9.4078542776255478E-2</v>
      </c>
    </row>
    <row r="28" spans="1:4" x14ac:dyDescent="0.25">
      <c r="A28" s="48" t="s">
        <v>844</v>
      </c>
      <c r="B28" s="49" t="s">
        <v>385</v>
      </c>
      <c r="C28" s="39">
        <v>8.0193056889011918E-2</v>
      </c>
      <c r="D28" s="50">
        <v>7.9981376005635624E-2</v>
      </c>
    </row>
    <row r="29" spans="1:4" x14ac:dyDescent="0.25">
      <c r="A29" s="48" t="s">
        <v>845</v>
      </c>
      <c r="B29" s="49" t="s">
        <v>331</v>
      </c>
      <c r="C29" s="39">
        <v>0.16924389002249324</v>
      </c>
      <c r="D29" s="45">
        <v>0.1688184690978147</v>
      </c>
    </row>
    <row r="30" spans="1:4" x14ac:dyDescent="0.25">
      <c r="A30" s="48" t="s">
        <v>846</v>
      </c>
      <c r="B30" s="49" t="s">
        <v>351</v>
      </c>
      <c r="C30" s="39">
        <v>5.1206360466112516E-2</v>
      </c>
      <c r="D30" s="50">
        <v>5.1416092647974365E-2</v>
      </c>
    </row>
    <row r="31" spans="1:4" x14ac:dyDescent="0.25">
      <c r="A31" s="48" t="s">
        <v>847</v>
      </c>
      <c r="B31" s="49" t="s">
        <v>295</v>
      </c>
      <c r="C31" s="39">
        <v>0.24644469948079453</v>
      </c>
      <c r="D31" s="45">
        <v>0.24571065538433631</v>
      </c>
    </row>
    <row r="32" spans="1:4" x14ac:dyDescent="0.25">
      <c r="A32" s="48" t="s">
        <v>848</v>
      </c>
      <c r="B32" s="49" t="s">
        <v>379</v>
      </c>
      <c r="C32" s="39">
        <v>8.2349218209453859E-2</v>
      </c>
      <c r="D32" s="50">
        <v>8.2257065164590887E-2</v>
      </c>
    </row>
    <row r="33" spans="1:4" x14ac:dyDescent="0.25">
      <c r="A33" s="48" t="s">
        <v>849</v>
      </c>
      <c r="B33" s="49" t="s">
        <v>713</v>
      </c>
      <c r="C33" s="39">
        <v>5.3099515814272726E-2</v>
      </c>
      <c r="D33" s="45">
        <v>5.2972934836991795E-2</v>
      </c>
    </row>
    <row r="34" spans="1:4" x14ac:dyDescent="0.25">
      <c r="A34" s="48" t="s">
        <v>850</v>
      </c>
      <c r="B34" s="49" t="s">
        <v>381</v>
      </c>
      <c r="C34" s="39">
        <v>7.3793302387993143E-2</v>
      </c>
      <c r="D34" s="50">
        <v>7.3724997279419155E-2</v>
      </c>
    </row>
    <row r="35" spans="1:4" x14ac:dyDescent="0.25">
      <c r="A35" s="48" t="s">
        <v>851</v>
      </c>
      <c r="B35" s="49" t="s">
        <v>533</v>
      </c>
      <c r="C35" s="39">
        <v>8.6357440908067754E-2</v>
      </c>
      <c r="D35" s="45">
        <v>8.6070210691554488E-2</v>
      </c>
    </row>
    <row r="36" spans="1:4" x14ac:dyDescent="0.25">
      <c r="A36" s="48" t="s">
        <v>852</v>
      </c>
      <c r="B36" s="49" t="s">
        <v>717</v>
      </c>
      <c r="C36" s="39">
        <v>4.9328636831084363E-2</v>
      </c>
      <c r="D36" s="50">
        <v>4.9200341439645183E-2</v>
      </c>
    </row>
    <row r="37" spans="1:4" x14ac:dyDescent="0.25">
      <c r="A37" s="48" t="s">
        <v>853</v>
      </c>
      <c r="B37" s="49" t="s">
        <v>399</v>
      </c>
      <c r="C37" s="39">
        <v>7.731006229020089E-2</v>
      </c>
      <c r="D37" s="45">
        <v>7.7060934378944707E-2</v>
      </c>
    </row>
    <row r="38" spans="1:4" x14ac:dyDescent="0.25">
      <c r="A38" s="48" t="s">
        <v>854</v>
      </c>
      <c r="B38" s="49" t="s">
        <v>570</v>
      </c>
      <c r="C38" s="39">
        <v>8.2037298954548796E-2</v>
      </c>
      <c r="D38" s="50">
        <v>8.1847840309797304E-2</v>
      </c>
    </row>
    <row r="39" spans="1:4" x14ac:dyDescent="0.25">
      <c r="A39" s="48" t="s">
        <v>855</v>
      </c>
      <c r="B39" s="49" t="s">
        <v>407</v>
      </c>
      <c r="C39" s="39">
        <v>6.9246723507007474E-2</v>
      </c>
      <c r="D39" s="45">
        <v>6.9025436930677364E-2</v>
      </c>
    </row>
    <row r="40" spans="1:4" x14ac:dyDescent="0.25">
      <c r="A40" s="48" t="s">
        <v>856</v>
      </c>
      <c r="B40" s="49" t="s">
        <v>425</v>
      </c>
      <c r="C40" s="39">
        <v>0.1977834010914096</v>
      </c>
      <c r="D40" s="50">
        <v>0.19718399192559904</v>
      </c>
    </row>
    <row r="41" spans="1:4" x14ac:dyDescent="0.25">
      <c r="A41" s="48" t="s">
        <v>857</v>
      </c>
      <c r="B41" s="49" t="s">
        <v>276</v>
      </c>
      <c r="C41" s="39">
        <v>5.1081203551516616E-2</v>
      </c>
      <c r="D41" s="45">
        <v>5.1098105613191391E-2</v>
      </c>
    </row>
    <row r="42" spans="1:4" x14ac:dyDescent="0.25">
      <c r="A42" s="48" t="s">
        <v>858</v>
      </c>
      <c r="B42" s="49" t="s">
        <v>435</v>
      </c>
      <c r="C42" s="39">
        <v>9.1243448022219717E-2</v>
      </c>
      <c r="D42" s="50">
        <v>9.0945983629382443E-2</v>
      </c>
    </row>
    <row r="43" spans="1:4" x14ac:dyDescent="0.25">
      <c r="A43" s="48" t="s">
        <v>859</v>
      </c>
      <c r="B43" s="49" t="s">
        <v>441</v>
      </c>
      <c r="C43" s="39">
        <v>0.10687683564709519</v>
      </c>
      <c r="D43" s="45">
        <v>0.10655173823457786</v>
      </c>
    </row>
    <row r="44" spans="1:4" x14ac:dyDescent="0.25">
      <c r="A44" s="48" t="s">
        <v>860</v>
      </c>
      <c r="B44" s="49" t="s">
        <v>389</v>
      </c>
      <c r="C44" s="39">
        <v>9.5455504346221812E-2</v>
      </c>
      <c r="D44" s="50">
        <v>9.5073533948381389E-2</v>
      </c>
    </row>
    <row r="45" spans="1:4" x14ac:dyDescent="0.25">
      <c r="A45" s="48" t="s">
        <v>861</v>
      </c>
      <c r="B45" s="49" t="s">
        <v>445</v>
      </c>
      <c r="C45" s="39">
        <v>6.5651163358737094E-2</v>
      </c>
      <c r="D45" s="45">
        <v>6.568876446614029E-2</v>
      </c>
    </row>
    <row r="46" spans="1:4" x14ac:dyDescent="0.25">
      <c r="A46" s="48" t="s">
        <v>862</v>
      </c>
      <c r="B46" s="49" t="s">
        <v>453</v>
      </c>
      <c r="C46" s="39">
        <v>0.14899216869701337</v>
      </c>
      <c r="D46" s="50">
        <v>0.14846693743910855</v>
      </c>
    </row>
    <row r="47" spans="1:4" x14ac:dyDescent="0.25">
      <c r="A47" s="48" t="s">
        <v>863</v>
      </c>
      <c r="B47" s="49" t="s">
        <v>455</v>
      </c>
      <c r="C47" s="39">
        <v>7.8306510551522573E-2</v>
      </c>
      <c r="D47" s="45">
        <v>7.8216373822652313E-2</v>
      </c>
    </row>
    <row r="48" spans="1:4" x14ac:dyDescent="0.25">
      <c r="A48" s="48" t="s">
        <v>864</v>
      </c>
      <c r="B48" s="49" t="s">
        <v>315</v>
      </c>
      <c r="C48" s="39">
        <v>0.11276695497643772</v>
      </c>
      <c r="D48" s="50">
        <v>0.11236285500178357</v>
      </c>
    </row>
    <row r="49" spans="1:4" x14ac:dyDescent="0.25">
      <c r="A49" s="48" t="s">
        <v>865</v>
      </c>
      <c r="B49" s="49" t="s">
        <v>214</v>
      </c>
      <c r="C49" s="39">
        <v>0.16353729685392315</v>
      </c>
      <c r="D49" s="45">
        <v>0.16350807998038036</v>
      </c>
    </row>
    <row r="50" spans="1:4" x14ac:dyDescent="0.25">
      <c r="A50" s="48" t="s">
        <v>866</v>
      </c>
      <c r="B50" s="49" t="s">
        <v>143</v>
      </c>
      <c r="C50" s="39">
        <v>6.5898640047376278E-2</v>
      </c>
      <c r="D50" s="50">
        <v>6.5731827208236421E-2</v>
      </c>
    </row>
    <row r="51" spans="1:4" x14ac:dyDescent="0.25">
      <c r="A51" s="48" t="s">
        <v>867</v>
      </c>
      <c r="B51" s="49" t="s">
        <v>467</v>
      </c>
      <c r="C51" s="39">
        <v>0.1198438219212165</v>
      </c>
      <c r="D51" s="45">
        <v>0.11942420752845137</v>
      </c>
    </row>
    <row r="52" spans="1:4" x14ac:dyDescent="0.25">
      <c r="A52" s="48" t="s">
        <v>868</v>
      </c>
      <c r="B52" s="49" t="s">
        <v>170</v>
      </c>
      <c r="C52" s="39">
        <v>0.15264584471006049</v>
      </c>
      <c r="D52" s="50">
        <v>0.15212211447063884</v>
      </c>
    </row>
    <row r="53" spans="1:4" x14ac:dyDescent="0.25">
      <c r="A53" s="48" t="s">
        <v>869</v>
      </c>
      <c r="B53" s="49" t="s">
        <v>572</v>
      </c>
      <c r="C53" s="39">
        <v>8.9783102921832114E-2</v>
      </c>
      <c r="D53" s="45">
        <v>8.9553818153673956E-2</v>
      </c>
    </row>
    <row r="54" spans="1:4" x14ac:dyDescent="0.25">
      <c r="A54" s="48" t="s">
        <v>870</v>
      </c>
      <c r="B54" s="49" t="s">
        <v>485</v>
      </c>
      <c r="C54" s="39">
        <v>0.10609110561899208</v>
      </c>
      <c r="D54" s="50">
        <v>0.10633795603974648</v>
      </c>
    </row>
    <row r="55" spans="1:4" x14ac:dyDescent="0.25">
      <c r="A55" s="48" t="s">
        <v>871</v>
      </c>
      <c r="B55" s="49" t="s">
        <v>627</v>
      </c>
      <c r="C55" s="39">
        <v>0.10905415595281744</v>
      </c>
      <c r="D55" s="45">
        <v>0.1087872001260512</v>
      </c>
    </row>
    <row r="56" spans="1:4" x14ac:dyDescent="0.25">
      <c r="A56" s="48" t="s">
        <v>872</v>
      </c>
      <c r="B56" s="49" t="s">
        <v>691</v>
      </c>
      <c r="C56" s="39">
        <v>0.16808333752235549</v>
      </c>
      <c r="D56" s="50">
        <v>0.1675549734728643</v>
      </c>
    </row>
    <row r="57" spans="1:4" x14ac:dyDescent="0.25">
      <c r="A57" s="48" t="s">
        <v>873</v>
      </c>
      <c r="B57" s="49" t="s">
        <v>513</v>
      </c>
      <c r="C57" s="39">
        <v>7.5913454793955004E-2</v>
      </c>
      <c r="D57" s="45">
        <v>7.5709729285169031E-2</v>
      </c>
    </row>
    <row r="58" spans="1:4" x14ac:dyDescent="0.25">
      <c r="A58" s="48" t="s">
        <v>874</v>
      </c>
      <c r="B58" s="49" t="s">
        <v>511</v>
      </c>
      <c r="C58" s="39">
        <v>7.9924388678192321E-2</v>
      </c>
      <c r="D58" s="50">
        <v>7.9777820599577998E-2</v>
      </c>
    </row>
    <row r="59" spans="1:4" x14ac:dyDescent="0.25">
      <c r="A59" s="48" t="s">
        <v>875</v>
      </c>
      <c r="B59" s="49" t="s">
        <v>411</v>
      </c>
      <c r="C59" s="39">
        <v>6.5461562934912815E-2</v>
      </c>
      <c r="D59" s="45">
        <v>6.5298407168027511E-2</v>
      </c>
    </row>
    <row r="60" spans="1:4" x14ac:dyDescent="0.25">
      <c r="A60" s="48" t="s">
        <v>876</v>
      </c>
      <c r="B60" s="49" t="s">
        <v>85</v>
      </c>
      <c r="C60" s="39">
        <v>0.10447457397550756</v>
      </c>
      <c r="D60" s="50">
        <v>0.10429062896042726</v>
      </c>
    </row>
    <row r="61" spans="1:4" x14ac:dyDescent="0.25">
      <c r="A61" s="48" t="s">
        <v>877</v>
      </c>
      <c r="B61" s="49" t="s">
        <v>529</v>
      </c>
      <c r="C61" s="39">
        <v>7.191211341904015E-2</v>
      </c>
      <c r="D61" s="45">
        <v>7.184141658202095E-2</v>
      </c>
    </row>
    <row r="62" spans="1:4" x14ac:dyDescent="0.25">
      <c r="A62" s="48" t="s">
        <v>878</v>
      </c>
      <c r="B62" s="49" t="s">
        <v>150</v>
      </c>
      <c r="C62" s="39">
        <v>0.21118651920324202</v>
      </c>
      <c r="D62" s="50">
        <v>0.21075858872873388</v>
      </c>
    </row>
    <row r="63" spans="1:4" x14ac:dyDescent="0.25">
      <c r="A63" s="48" t="s">
        <v>879</v>
      </c>
      <c r="B63" s="49" t="s">
        <v>637</v>
      </c>
      <c r="C63" s="39">
        <v>5.752302369170368E-2</v>
      </c>
      <c r="D63" s="45">
        <v>5.742387061240322E-2</v>
      </c>
    </row>
    <row r="64" spans="1:4" x14ac:dyDescent="0.25">
      <c r="A64" s="48" t="s">
        <v>880</v>
      </c>
      <c r="B64" s="49" t="s">
        <v>130</v>
      </c>
      <c r="C64" s="39">
        <v>7.3616767127033259E-2</v>
      </c>
      <c r="D64" s="45">
        <v>7.3399646876597918E-2</v>
      </c>
    </row>
    <row r="65" spans="1:4" x14ac:dyDescent="0.25">
      <c r="A65" s="48" t="s">
        <v>881</v>
      </c>
      <c r="B65" s="49" t="s">
        <v>633</v>
      </c>
      <c r="C65" s="39">
        <v>0.12527644940343663</v>
      </c>
      <c r="D65" s="45">
        <v>0.12548927367531565</v>
      </c>
    </row>
    <row r="66" spans="1:4" x14ac:dyDescent="0.25">
      <c r="A66" s="48" t="s">
        <v>882</v>
      </c>
      <c r="B66" s="49" t="s">
        <v>537</v>
      </c>
      <c r="C66" s="39">
        <v>5.8689302302424737E-2</v>
      </c>
      <c r="D66" s="45">
        <v>5.8567900003114584E-2</v>
      </c>
    </row>
    <row r="67" spans="1:4" x14ac:dyDescent="0.25">
      <c r="A67" s="48" t="s">
        <v>883</v>
      </c>
      <c r="B67" s="49" t="s">
        <v>547</v>
      </c>
      <c r="C67" s="39">
        <v>6.6521418720778311E-2</v>
      </c>
      <c r="D67" s="45">
        <v>6.6387546140351167E-2</v>
      </c>
    </row>
    <row r="68" spans="1:4" x14ac:dyDescent="0.25">
      <c r="A68" s="48" t="s">
        <v>884</v>
      </c>
      <c r="B68" s="49" t="s">
        <v>550</v>
      </c>
      <c r="C68" s="39">
        <v>7.1802628910260513E-2</v>
      </c>
      <c r="D68" s="45">
        <v>7.1466911843008019E-2</v>
      </c>
    </row>
    <row r="69" spans="1:4" x14ac:dyDescent="0.25">
      <c r="A69" s="48" t="s">
        <v>885</v>
      </c>
      <c r="B69" s="49" t="s">
        <v>560</v>
      </c>
      <c r="C69" s="39">
        <v>0.17822204579417461</v>
      </c>
      <c r="D69" s="45">
        <v>0.17861148390063772</v>
      </c>
    </row>
    <row r="70" spans="1:4" x14ac:dyDescent="0.25">
      <c r="A70" s="48" t="s">
        <v>886</v>
      </c>
      <c r="B70" s="49" t="s">
        <v>586</v>
      </c>
      <c r="C70" s="39">
        <v>0.10902338548695555</v>
      </c>
      <c r="D70" s="45">
        <v>0.10865371989241865</v>
      </c>
    </row>
    <row r="71" spans="1:4" x14ac:dyDescent="0.25">
      <c r="A71" s="48" t="s">
        <v>887</v>
      </c>
      <c r="B71" s="49" t="s">
        <v>97</v>
      </c>
      <c r="C71" s="39">
        <v>8.4347376108816929E-2</v>
      </c>
      <c r="D71" s="45">
        <v>8.4033522385518339E-2</v>
      </c>
    </row>
    <row r="72" spans="1:4" x14ac:dyDescent="0.25">
      <c r="A72" s="48" t="s">
        <v>888</v>
      </c>
      <c r="B72" s="49" t="s">
        <v>598</v>
      </c>
      <c r="C72" s="39">
        <v>6.0384781294381039E-2</v>
      </c>
      <c r="D72" s="45">
        <v>6.018898614419807E-2</v>
      </c>
    </row>
    <row r="73" spans="1:4" x14ac:dyDescent="0.25">
      <c r="A73" s="48" t="s">
        <v>889</v>
      </c>
      <c r="B73" s="49" t="s">
        <v>608</v>
      </c>
      <c r="C73" s="39">
        <v>6.7803687670331486E-2</v>
      </c>
      <c r="D73" s="45">
        <v>6.7681779788656665E-2</v>
      </c>
    </row>
    <row r="74" spans="1:4" x14ac:dyDescent="0.25">
      <c r="A74" s="48" t="s">
        <v>890</v>
      </c>
      <c r="B74" s="49" t="s">
        <v>289</v>
      </c>
      <c r="C74" s="39">
        <v>0.24690665892829416</v>
      </c>
      <c r="D74" s="45">
        <v>0.24617294892016853</v>
      </c>
    </row>
    <row r="75" spans="1:4" x14ac:dyDescent="0.25">
      <c r="A75" s="48" t="s">
        <v>891</v>
      </c>
      <c r="B75" s="49" t="s">
        <v>613</v>
      </c>
      <c r="C75" s="39">
        <v>0.18658931426437156</v>
      </c>
      <c r="D75" s="45">
        <v>0.18619688719781691</v>
      </c>
    </row>
    <row r="76" spans="1:4" x14ac:dyDescent="0.25">
      <c r="A76" s="48" t="s">
        <v>892</v>
      </c>
      <c r="B76" s="49" t="s">
        <v>55</v>
      </c>
      <c r="C76" s="39">
        <v>6.0761865401071723E-2</v>
      </c>
      <c r="D76" s="45">
        <v>6.0754843528544204E-2</v>
      </c>
    </row>
    <row r="77" spans="1:4" x14ac:dyDescent="0.25">
      <c r="A77" s="48" t="s">
        <v>893</v>
      </c>
      <c r="B77" s="49" t="s">
        <v>148</v>
      </c>
      <c r="C77" s="39">
        <v>0.20786170672231741</v>
      </c>
      <c r="D77" s="45">
        <v>0.20744431292256471</v>
      </c>
    </row>
    <row r="78" spans="1:4" x14ac:dyDescent="0.25">
      <c r="A78" s="48" t="s">
        <v>894</v>
      </c>
      <c r="B78" s="49" t="s">
        <v>152</v>
      </c>
      <c r="C78" s="39">
        <v>0.20879656144242906</v>
      </c>
      <c r="D78" s="45">
        <v>0.20837835784685019</v>
      </c>
    </row>
    <row r="79" spans="1:4" x14ac:dyDescent="0.25">
      <c r="A79" s="48" t="s">
        <v>895</v>
      </c>
      <c r="B79" s="49" t="s">
        <v>226</v>
      </c>
      <c r="C79" s="39">
        <v>5.9068706386338807E-2</v>
      </c>
      <c r="D79" s="45">
        <v>5.8972580959274587E-2</v>
      </c>
    </row>
    <row r="80" spans="1:4" x14ac:dyDescent="0.25">
      <c r="A80" s="48" t="s">
        <v>896</v>
      </c>
      <c r="B80" s="49" t="s">
        <v>228</v>
      </c>
      <c r="C80" s="39">
        <v>0.14932553903676909</v>
      </c>
      <c r="D80" s="45">
        <v>0.14893672489151583</v>
      </c>
    </row>
    <row r="81" spans="1:4" x14ac:dyDescent="0.25">
      <c r="A81" s="48" t="s">
        <v>897</v>
      </c>
      <c r="B81" s="49" t="s">
        <v>220</v>
      </c>
      <c r="C81" s="39">
        <v>9.6305146474744863E-2</v>
      </c>
      <c r="D81" s="45">
        <v>9.6209667973604446E-2</v>
      </c>
    </row>
    <row r="82" spans="1:4" x14ac:dyDescent="0.25">
      <c r="A82" s="48" t="s">
        <v>898</v>
      </c>
      <c r="B82" s="49" t="s">
        <v>661</v>
      </c>
      <c r="C82" s="39">
        <v>0.14166704793730134</v>
      </c>
      <c r="D82" s="45">
        <v>0.14122471216493168</v>
      </c>
    </row>
    <row r="83" spans="1:4" x14ac:dyDescent="0.25">
      <c r="A83" s="48" t="s">
        <v>899</v>
      </c>
      <c r="B83" s="49" t="s">
        <v>487</v>
      </c>
      <c r="C83" s="39">
        <v>0.14507136187045774</v>
      </c>
      <c r="D83" s="45">
        <v>0.14503442790737583</v>
      </c>
    </row>
    <row r="84" spans="1:4" x14ac:dyDescent="0.25">
      <c r="A84" s="48" t="s">
        <v>900</v>
      </c>
      <c r="B84" s="49" t="s">
        <v>51</v>
      </c>
      <c r="C84" s="39">
        <v>0.15222196829234699</v>
      </c>
      <c r="D84" s="45">
        <v>0.1518979056557436</v>
      </c>
    </row>
    <row r="85" spans="1:4" x14ac:dyDescent="0.25">
      <c r="A85" s="48" t="s">
        <v>901</v>
      </c>
      <c r="B85" s="49" t="s">
        <v>675</v>
      </c>
      <c r="C85" s="39">
        <v>9.3345554022889216E-2</v>
      </c>
      <c r="D85" s="45">
        <v>9.3149758126083337E-2</v>
      </c>
    </row>
    <row r="86" spans="1:4" x14ac:dyDescent="0.25">
      <c r="A86" s="48" t="s">
        <v>902</v>
      </c>
      <c r="B86" s="49" t="s">
        <v>683</v>
      </c>
      <c r="C86" s="39">
        <v>0.26273952275589557</v>
      </c>
      <c r="D86" s="45">
        <v>0.26272238345811483</v>
      </c>
    </row>
    <row r="87" spans="1:4" x14ac:dyDescent="0.25">
      <c r="A87" s="48" t="s">
        <v>903</v>
      </c>
      <c r="B87" s="49" t="s">
        <v>349</v>
      </c>
      <c r="C87" s="39">
        <v>7.7740651741445482E-2</v>
      </c>
      <c r="D87" s="45">
        <v>7.7559080377709061E-2</v>
      </c>
    </row>
    <row r="88" spans="1:4" x14ac:dyDescent="0.25">
      <c r="A88" s="48" t="s">
        <v>904</v>
      </c>
      <c r="B88" s="49" t="s">
        <v>689</v>
      </c>
      <c r="C88" s="39">
        <v>6.6157677597378645E-2</v>
      </c>
      <c r="D88" s="45">
        <v>6.5963437212335496E-2</v>
      </c>
    </row>
    <row r="89" spans="1:4" x14ac:dyDescent="0.25">
      <c r="A89" s="48" t="s">
        <v>905</v>
      </c>
      <c r="B89" s="49" t="s">
        <v>677</v>
      </c>
      <c r="C89" s="39">
        <v>0.13883895244702119</v>
      </c>
      <c r="D89" s="45">
        <v>0.13855606967929573</v>
      </c>
    </row>
    <row r="90" spans="1:4" x14ac:dyDescent="0.25">
      <c r="A90" s="48" t="s">
        <v>906</v>
      </c>
      <c r="B90" s="49" t="s">
        <v>703</v>
      </c>
      <c r="C90" s="39">
        <v>1.9796327973222123E-2</v>
      </c>
      <c r="D90" s="45">
        <v>1.9795044087740774E-2</v>
      </c>
    </row>
    <row r="91" spans="1:4" x14ac:dyDescent="0.25">
      <c r="A91" s="48" t="s">
        <v>907</v>
      </c>
      <c r="B91" s="49" t="s">
        <v>719</v>
      </c>
      <c r="C91" s="39">
        <v>5.1530860424935404E-2</v>
      </c>
      <c r="D91" s="45">
        <v>5.1644195115108024E-2</v>
      </c>
    </row>
    <row r="92" spans="1:4" x14ac:dyDescent="0.25">
      <c r="A92" s="48" t="s">
        <v>908</v>
      </c>
      <c r="B92" s="49" t="s">
        <v>711</v>
      </c>
      <c r="C92" s="39">
        <v>0.14844308676719681</v>
      </c>
      <c r="D92" s="45">
        <v>0.1480233191921983</v>
      </c>
    </row>
    <row r="93" spans="1:4" x14ac:dyDescent="0.25">
      <c r="A93" s="48" t="s">
        <v>909</v>
      </c>
      <c r="B93" s="49" t="s">
        <v>709</v>
      </c>
      <c r="C93" s="39">
        <v>5.4617917257674106E-2</v>
      </c>
      <c r="D93" s="45">
        <v>5.447725493919741E-2</v>
      </c>
    </row>
    <row r="94" spans="1:4" x14ac:dyDescent="0.25">
      <c r="A94" s="48" t="s">
        <v>910</v>
      </c>
      <c r="B94" s="49" t="s">
        <v>377</v>
      </c>
      <c r="C94" s="39">
        <v>5.2579273423203961E-2</v>
      </c>
      <c r="D94" s="45">
        <v>5.2457811432054142E-2</v>
      </c>
    </row>
    <row r="95" spans="1:4" x14ac:dyDescent="0.25">
      <c r="A95" s="48" t="s">
        <v>911</v>
      </c>
      <c r="B95" s="49" t="s">
        <v>741</v>
      </c>
      <c r="C95" s="39">
        <v>5.9528207442996514E-2</v>
      </c>
      <c r="D95" s="45">
        <v>5.9426248989715623E-2</v>
      </c>
    </row>
    <row r="96" spans="1:4" x14ac:dyDescent="0.25">
      <c r="A96" s="48" t="s">
        <v>912</v>
      </c>
      <c r="B96" s="49" t="s">
        <v>737</v>
      </c>
      <c r="C96" s="39">
        <v>5.5374510000074637E-2</v>
      </c>
      <c r="D96" s="45">
        <v>5.5250935446644896E-2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"COA TIER STRUCTURE ON "&amp;'OPTIONS - MARGIN INTERVALS'!A1</f>
        <v>COA TIER STRUCTURE ON JUNE 30,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913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29"/>
      <c r="C6" s="95" t="s">
        <v>914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29"/>
      <c r="C7" s="6" t="s">
        <v>915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0"/>
      <c r="C8" s="7" t="s">
        <v>916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2" t="str">
        <f>"INTRA-COMMODITY SPREAD CHARGES - MONTHLY BUTTERFLY ON "&amp;'OPTIONS - MARGIN INTERVALS'!A1</f>
        <v>INTRA-COMMODITY SPREAD CHARGES - MONTHLY BUTTERFLY ON JUNE 30, 2026</v>
      </c>
      <c r="B10" s="133"/>
      <c r="C10" s="133"/>
      <c r="D10" s="133"/>
      <c r="E10" s="13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41" t="s">
        <v>2</v>
      </c>
      <c r="C11" s="136" t="s">
        <v>3</v>
      </c>
      <c r="D11" s="136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42"/>
      <c r="C12" s="143"/>
      <c r="D12" s="14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917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918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2" t="str">
        <f>"INTRA-COMMODITY SPREAD CHARGES - INTER-MONTH STRATEGY ON "&amp;'OPTIONS - MARGIN INTERVALS'!A1</f>
        <v>INTRA-COMMODITY SPREAD CHARGES - INTER-MONTH STRATEGY ON JUNE 30, 2026</v>
      </c>
      <c r="B16" s="133"/>
      <c r="C16" s="133"/>
      <c r="D16" s="133"/>
      <c r="E16" s="133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9" t="s">
        <v>0</v>
      </c>
      <c r="C17" s="136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40"/>
      <c r="C18" s="13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C17:C18"/>
    <mergeCell ref="A16:E16"/>
    <mergeCell ref="B17:B18"/>
    <mergeCell ref="A10:E10"/>
    <mergeCell ref="B11:B12"/>
    <mergeCell ref="C11:C12"/>
    <mergeCell ref="D11:D12"/>
    <mergeCell ref="B5:B8"/>
    <mergeCell ref="A1:E1"/>
    <mergeCell ref="A2:E2"/>
    <mergeCell ref="B3:B4"/>
    <mergeCell ref="C3:C4"/>
    <mergeCell ref="D3:D4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"CRA TIER STRUCTURE ON "&amp;'OPTIONS - MARGIN INTERVALS'!A1</f>
        <v>CRA TIER STRUCTURE ON JUNE 30,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919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0"/>
      <c r="C6" s="7" t="s">
        <v>920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6">
        <v>2</v>
      </c>
      <c r="C7" s="8" t="s">
        <v>921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0"/>
      <c r="C8" s="7" t="s">
        <v>922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6">
        <v>3</v>
      </c>
      <c r="C9" s="8" t="s">
        <v>923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29"/>
      <c r="C10" s="6" t="s">
        <v>924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29"/>
      <c r="C11" s="6" t="s">
        <v>925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0"/>
      <c r="C12" s="7" t="s">
        <v>926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6">
        <v>4</v>
      </c>
      <c r="C13" s="9" t="s">
        <v>927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29"/>
      <c r="C14" s="6" t="s">
        <v>928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29"/>
      <c r="C15" s="6" t="s">
        <v>929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0"/>
      <c r="C16" s="7" t="s">
        <v>930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2" t="str">
        <f>"INTRA-COMMODITY SPREAD CHARGES - QUARTELY BUTTERFLY ON "&amp;'OPTIONS - MARGIN INTERVALS'!A1</f>
        <v>INTRA-COMMODITY SPREAD CHARGES - QUARTELY BUTTERFLY ON JUNE 30, 2026</v>
      </c>
      <c r="B18" s="133"/>
      <c r="C18" s="133"/>
      <c r="D18" s="133"/>
      <c r="E18" s="13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41" t="s">
        <v>2</v>
      </c>
      <c r="C19" s="136" t="s">
        <v>3</v>
      </c>
      <c r="D19" s="136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42"/>
      <c r="C20" s="143"/>
      <c r="D20" s="14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931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932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933</v>
      </c>
      <c r="C23" s="13">
        <v>188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934</v>
      </c>
      <c r="C24" s="13">
        <v>143</v>
      </c>
      <c r="D24" s="13">
        <v>141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935</v>
      </c>
      <c r="C25" s="13">
        <v>259</v>
      </c>
      <c r="D25" s="13">
        <v>257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936</v>
      </c>
      <c r="C26" s="13">
        <v>265</v>
      </c>
      <c r="D26" s="13">
        <v>264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937</v>
      </c>
      <c r="C27" s="13">
        <v>167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938</v>
      </c>
      <c r="C28" s="13">
        <v>156</v>
      </c>
      <c r="D28" s="13">
        <v>156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939</v>
      </c>
      <c r="C29" s="13">
        <v>236</v>
      </c>
      <c r="D29" s="13">
        <v>235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940</v>
      </c>
      <c r="C30" s="14">
        <v>226</v>
      </c>
      <c r="D30" s="14">
        <v>225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2" t="str">
        <f>"INTRA-COMMODITY SPREAD CHARGES - SIX-MONTHLY BUTTERFLY ON "&amp;'OPTIONS - MARGIN INTERVALS'!A1</f>
        <v>INTRA-COMMODITY SPREAD CHARGES - SIX-MONTHLY BUTTERFLY ON JUNE 30, 2026</v>
      </c>
      <c r="B32" s="133"/>
      <c r="C32" s="133"/>
      <c r="D32" s="133"/>
      <c r="E32" s="13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9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40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941</v>
      </c>
      <c r="C35" s="19">
        <v>147</v>
      </c>
      <c r="D35" s="19">
        <v>146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942</v>
      </c>
      <c r="C36" s="19">
        <v>125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943</v>
      </c>
      <c r="C37" s="19">
        <v>254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944</v>
      </c>
      <c r="C38" s="19">
        <v>175</v>
      </c>
      <c r="D38" s="19">
        <v>176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945</v>
      </c>
      <c r="C39" s="19">
        <v>158</v>
      </c>
      <c r="D39" s="19">
        <v>159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946</v>
      </c>
      <c r="C40" s="19">
        <v>126</v>
      </c>
      <c r="D40" s="19">
        <v>127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947</v>
      </c>
      <c r="C41" s="19">
        <v>104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948</v>
      </c>
      <c r="C42" s="20">
        <v>99</v>
      </c>
      <c r="D42" s="20">
        <v>99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2" t="str">
        <f>"INTRA-COMMODITY SPREAD CHARGES - NINE-MONTHLY BUTTERFLY ON "&amp;'OPTIONS - MARGIN INTERVALS'!A1</f>
        <v>INTRA-COMMODITY SPREAD CHARGES - NINE-MONTHLY BUTTERFLY ON JUNE 30, 2026</v>
      </c>
      <c r="B44" s="133"/>
      <c r="C44" s="133"/>
      <c r="D44" s="133"/>
      <c r="E44" s="13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9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40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949</v>
      </c>
      <c r="C47" s="19">
        <v>399</v>
      </c>
      <c r="D47" s="19">
        <v>398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950</v>
      </c>
      <c r="C48" s="19">
        <v>175</v>
      </c>
      <c r="D48" s="19">
        <v>174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951</v>
      </c>
      <c r="C49" s="19">
        <v>303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952</v>
      </c>
      <c r="C50" s="19">
        <v>161</v>
      </c>
      <c r="D50" s="19">
        <v>162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953</v>
      </c>
      <c r="C51" s="19">
        <v>210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954</v>
      </c>
      <c r="C52" s="20">
        <v>140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2" t="str">
        <f>"INTRA-COMMODITY SPREAD CHARGES - YEARLY BUTTERFLY ON "&amp;'OPTIONS - MARGIN INTERVALS'!A1</f>
        <v>INTRA-COMMODITY SPREAD CHARGES - YEARLY BUTTERFLY ON JUNE 30, 2026</v>
      </c>
      <c r="B54" s="133"/>
      <c r="C54" s="133"/>
      <c r="D54" s="133"/>
      <c r="E54" s="133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9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40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955</v>
      </c>
      <c r="C57" s="19">
        <v>326</v>
      </c>
      <c r="D57" s="19">
        <v>325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956</v>
      </c>
      <c r="C58" s="19">
        <v>199</v>
      </c>
      <c r="D58" s="19">
        <v>198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957</v>
      </c>
      <c r="C59" s="19">
        <v>364</v>
      </c>
      <c r="D59" s="19">
        <v>362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958</v>
      </c>
      <c r="C60" s="20">
        <v>195</v>
      </c>
      <c r="D60" s="20">
        <v>195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2" t="str">
        <f>"INTRA-COMMODITY SPREAD CHARGES - INTER-MONTH STRATEGY ON "&amp;'OPTIONS - MARGIN INTERVALS'!A1</f>
        <v>INTRA-COMMODITY SPREAD CHARGES - INTER-MONTH STRATEGY ON JUNE 30, 2026</v>
      </c>
      <c r="B62" s="133"/>
      <c r="C62" s="133"/>
      <c r="D62" s="133"/>
      <c r="E62" s="133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9" t="s">
        <v>0</v>
      </c>
      <c r="B63" s="147">
        <v>1</v>
      </c>
      <c r="C63" s="147">
        <v>2</v>
      </c>
      <c r="D63" s="147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40"/>
      <c r="B64" s="148"/>
      <c r="C64" s="148">
        <v>2</v>
      </c>
      <c r="D64" s="148">
        <v>3</v>
      </c>
      <c r="E64" s="149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262</v>
      </c>
      <c r="C65" s="24">
        <v>272</v>
      </c>
      <c r="D65" s="25">
        <v>278</v>
      </c>
      <c r="E65" s="26">
        <v>282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320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243</v>
      </c>
      <c r="E67" s="30">
        <v>293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A54:E54"/>
    <mergeCell ref="B55:B56"/>
    <mergeCell ref="C55:C56"/>
    <mergeCell ref="D55:D56"/>
    <mergeCell ref="A62:E62"/>
    <mergeCell ref="A63:A64"/>
    <mergeCell ref="B63:B64"/>
    <mergeCell ref="C63:C64"/>
    <mergeCell ref="D63:D64"/>
    <mergeCell ref="E63:E6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B5:B6"/>
    <mergeCell ref="A1:E1"/>
    <mergeCell ref="A2:E2"/>
    <mergeCell ref="B3:B4"/>
    <mergeCell ref="C3:C4"/>
    <mergeCell ref="D3:D4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"SDV TIER STRUCTURE ON "&amp;'OPTIONS - MARGIN INTERVALS'!A1</f>
        <v>SDV TIER STRUCTURE ON JUNE 30,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959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960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6">
        <v>3</v>
      </c>
      <c r="C7" s="8" t="s">
        <v>961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29"/>
      <c r="C8" s="6" t="s">
        <v>962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0"/>
      <c r="C9" s="7" t="s">
        <v>963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2" t="str">
        <f>"INTRA-COMMODITY SPREAD CHARGES - INTER-MONTH STRATEGY ON "&amp;'OPTIONS - MARGIN INTERVALS'!A1</f>
        <v>INTRA-COMMODITY SPREAD CHARGES - INTER-MONTH STRATEGY ON JUNE 30, 2026</v>
      </c>
      <c r="B11" s="133"/>
      <c r="C11" s="133"/>
      <c r="D11" s="133"/>
      <c r="E11" s="133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9" t="s">
        <v>0</v>
      </c>
      <c r="B12" s="147">
        <v>1</v>
      </c>
      <c r="C12" s="147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40"/>
      <c r="B13" s="148"/>
      <c r="C13" s="148">
        <v>2</v>
      </c>
      <c r="D13" s="149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100</v>
      </c>
      <c r="D14" s="26">
        <v>143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235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150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A1:E1"/>
    <mergeCell ref="A2:E2"/>
    <mergeCell ref="B3:B4"/>
    <mergeCell ref="C3:C4"/>
    <mergeCell ref="D3:D4"/>
    <mergeCell ref="B7:B9"/>
    <mergeCell ref="A11:E11"/>
    <mergeCell ref="A12:A13"/>
    <mergeCell ref="B12:B13"/>
    <mergeCell ref="C12:C13"/>
    <mergeCell ref="D12:D13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"SXF TIER STRUCTURE ON "&amp;'OPTIONS - MARGIN INTERVALS'!A1</f>
        <v>SXF TIER STRUCTURE ON JUNE 30,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964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965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966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967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968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969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970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"INTRA-COMMODITY SPREAD CHARGES - INTER-MONTH STRATEGY ON "&amp;'OPTIONS - MARGIN INTERVALS'!A1</f>
        <v>INTRA-COMMODITY SPREAD CHARGES - INTER-MONTH STRATEGY ON JUNE 30,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2378</v>
      </c>
      <c r="D17" s="26">
        <v>6051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1130</v>
      </c>
      <c r="D18" s="30">
        <v>4805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2234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"AXF TIER STRUCTURE ON "&amp;'OPTIONS - MARGIN INTERVALS'!A1</f>
        <v>AXF TIER STRUCTURE ON JUNE 30,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972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973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974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975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976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977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978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"INTRA-COMMODITY SPREAD CHARGES - INTER-MONTH STRATEGY ON "&amp;'OPTIONS - MARGIN INTERVALS'!A1</f>
        <v>INTRA-COMMODITY SPREAD CHARGES - INTER-MONTH STRATEGY ON JUNE 30,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2146</v>
      </c>
      <c r="C17" s="24">
        <v>1953</v>
      </c>
      <c r="D17" s="26">
        <v>1632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2131</v>
      </c>
      <c r="D18" s="30">
        <v>1798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2133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2"/>
      <c r="B1" s="153"/>
      <c r="C1" s="153"/>
      <c r="D1" s="154"/>
    </row>
    <row r="2" spans="1:4" ht="50.1" customHeight="1" thickBot="1" x14ac:dyDescent="0.3">
      <c r="A2" s="155" t="str">
        <f>"INTRA-COMMODITY (Inter-Month) SPREAD CHARGES EFFECTIVE ON "&amp;'OPTIONS - MARGIN INTERVALS'!A1</f>
        <v>INTRA-COMMODITY (Inter-Month) SPREAD CHARGES EFFECTIVE ON JUNE 30, 2026</v>
      </c>
      <c r="B2" s="156"/>
      <c r="C2" s="156"/>
      <c r="D2" s="157"/>
    </row>
    <row r="3" spans="1:4" ht="12.75" customHeight="1" x14ac:dyDescent="0.25">
      <c r="A3" s="158" t="s">
        <v>17</v>
      </c>
      <c r="B3" s="160" t="s">
        <v>12</v>
      </c>
      <c r="C3" s="160" t="s">
        <v>18</v>
      </c>
      <c r="D3" s="160" t="s">
        <v>19</v>
      </c>
    </row>
    <row r="4" spans="1:4" ht="30" customHeight="1" thickBot="1" x14ac:dyDescent="0.3">
      <c r="A4" s="159"/>
      <c r="B4" s="161"/>
      <c r="C4" s="161"/>
      <c r="D4" s="161"/>
    </row>
    <row r="5" spans="1:4" x14ac:dyDescent="0.25">
      <c r="A5" s="65" t="s">
        <v>768</v>
      </c>
      <c r="B5" s="66" t="s">
        <v>769</v>
      </c>
      <c r="C5" s="67">
        <v>125</v>
      </c>
      <c r="D5" s="68">
        <v>125</v>
      </c>
    </row>
    <row r="6" spans="1:4" x14ac:dyDescent="0.25">
      <c r="A6" s="65" t="s">
        <v>770</v>
      </c>
      <c r="B6" s="66" t="s">
        <v>771</v>
      </c>
      <c r="C6" s="67">
        <v>450</v>
      </c>
      <c r="D6" s="68">
        <v>450</v>
      </c>
    </row>
    <row r="7" spans="1:4" x14ac:dyDescent="0.25">
      <c r="A7" s="65" t="s">
        <v>772</v>
      </c>
      <c r="B7" s="66" t="s">
        <v>773</v>
      </c>
      <c r="C7" s="67">
        <v>450</v>
      </c>
      <c r="D7" s="68">
        <v>450</v>
      </c>
    </row>
    <row r="8" spans="1:4" x14ac:dyDescent="0.25">
      <c r="A8" s="65" t="s">
        <v>774</v>
      </c>
      <c r="B8" s="66" t="s">
        <v>775</v>
      </c>
      <c r="C8" s="67">
        <v>225</v>
      </c>
      <c r="D8" s="68">
        <v>225</v>
      </c>
    </row>
    <row r="9" spans="1:4" x14ac:dyDescent="0.25">
      <c r="A9" s="65" t="s">
        <v>783</v>
      </c>
      <c r="B9" s="66" t="s">
        <v>784</v>
      </c>
      <c r="C9" s="67">
        <v>450</v>
      </c>
      <c r="D9" s="68">
        <v>450</v>
      </c>
    </row>
    <row r="10" spans="1:4" x14ac:dyDescent="0.25">
      <c r="A10" s="63" t="s">
        <v>785</v>
      </c>
      <c r="B10" s="49" t="s">
        <v>786</v>
      </c>
      <c r="C10" s="67">
        <v>200</v>
      </c>
      <c r="D10" s="68">
        <v>200</v>
      </c>
    </row>
    <row r="11" spans="1:4" x14ac:dyDescent="0.25">
      <c r="A11" s="65" t="s">
        <v>787</v>
      </c>
      <c r="B11" s="66" t="s">
        <v>788</v>
      </c>
      <c r="C11" s="89">
        <v>200</v>
      </c>
      <c r="D11" s="90">
        <v>200</v>
      </c>
    </row>
    <row r="12" spans="1:4" x14ac:dyDescent="0.25">
      <c r="A12" s="65" t="s">
        <v>793</v>
      </c>
      <c r="B12" s="66" t="s">
        <v>794</v>
      </c>
      <c r="C12" s="67">
        <v>125</v>
      </c>
      <c r="D12" s="68">
        <v>125</v>
      </c>
    </row>
    <row r="13" spans="1:4" x14ac:dyDescent="0.25">
      <c r="A13" s="65" t="s">
        <v>795</v>
      </c>
      <c r="B13" s="66" t="s">
        <v>796</v>
      </c>
      <c r="C13" s="67">
        <v>100</v>
      </c>
      <c r="D13" s="68">
        <v>100</v>
      </c>
    </row>
    <row r="14" spans="1:4" x14ac:dyDescent="0.25">
      <c r="A14" s="65" t="s">
        <v>797</v>
      </c>
      <c r="B14" s="66" t="s">
        <v>798</v>
      </c>
      <c r="C14" s="67">
        <v>100</v>
      </c>
      <c r="D14" s="68">
        <v>100</v>
      </c>
    </row>
    <row r="15" spans="1:4" x14ac:dyDescent="0.25">
      <c r="A15" s="65" t="s">
        <v>799</v>
      </c>
      <c r="B15" s="69" t="s">
        <v>800</v>
      </c>
      <c r="C15" s="67">
        <v>100</v>
      </c>
      <c r="D15" s="68">
        <v>100</v>
      </c>
    </row>
    <row r="16" spans="1:4" x14ac:dyDescent="0.25">
      <c r="A16" s="65" t="s">
        <v>803</v>
      </c>
      <c r="B16" s="69" t="s">
        <v>804</v>
      </c>
      <c r="C16" s="67">
        <v>100</v>
      </c>
      <c r="D16" s="68">
        <v>100</v>
      </c>
    </row>
    <row r="17" spans="1:4" x14ac:dyDescent="0.25">
      <c r="A17" s="65" t="s">
        <v>805</v>
      </c>
      <c r="B17" s="69" t="s">
        <v>806</v>
      </c>
      <c r="C17" s="67">
        <v>100</v>
      </c>
      <c r="D17" s="68">
        <v>100</v>
      </c>
    </row>
    <row r="18" spans="1:4" x14ac:dyDescent="0.25">
      <c r="A18" s="65" t="s">
        <v>807</v>
      </c>
      <c r="B18" s="69" t="s">
        <v>808</v>
      </c>
      <c r="C18" s="67">
        <v>100</v>
      </c>
      <c r="D18" s="68">
        <v>100</v>
      </c>
    </row>
    <row r="19" spans="1:4" x14ac:dyDescent="0.25">
      <c r="A19" s="65" t="s">
        <v>809</v>
      </c>
      <c r="B19" s="66" t="s">
        <v>810</v>
      </c>
      <c r="C19" s="67">
        <v>125</v>
      </c>
      <c r="D19" s="68">
        <v>125</v>
      </c>
    </row>
    <row r="20" spans="1:4" x14ac:dyDescent="0.25">
      <c r="A20" s="65" t="s">
        <v>811</v>
      </c>
      <c r="B20" s="69" t="s">
        <v>812</v>
      </c>
      <c r="C20" s="67">
        <v>100</v>
      </c>
      <c r="D20" s="70">
        <v>100</v>
      </c>
    </row>
    <row r="21" spans="1:4" x14ac:dyDescent="0.25">
      <c r="A21" s="65" t="s">
        <v>813</v>
      </c>
      <c r="B21" s="69" t="s">
        <v>814</v>
      </c>
      <c r="C21" s="67">
        <v>100</v>
      </c>
      <c r="D21" s="70">
        <v>100</v>
      </c>
    </row>
    <row r="22" spans="1:4" x14ac:dyDescent="0.25">
      <c r="A22" s="65" t="s">
        <v>815</v>
      </c>
      <c r="B22" s="69" t="s">
        <v>816</v>
      </c>
      <c r="C22" s="67">
        <v>100</v>
      </c>
      <c r="D22" s="70">
        <v>100</v>
      </c>
    </row>
    <row r="23" spans="1:4" x14ac:dyDescent="0.25">
      <c r="A23" s="65" t="s">
        <v>817</v>
      </c>
      <c r="B23" s="69" t="s">
        <v>818</v>
      </c>
      <c r="C23" s="67">
        <v>100</v>
      </c>
      <c r="D23" s="70">
        <v>100</v>
      </c>
    </row>
    <row r="24" spans="1:4" x14ac:dyDescent="0.25">
      <c r="A24" s="65" t="s">
        <v>819</v>
      </c>
      <c r="B24" s="69" t="s">
        <v>820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62" t="str">
        <f>"SHARE FUTURES INTRA-COMMODITY (Inter-Month) SPREAD CHARGES EFFECTIVE ON "&amp;'OPTIONS - MARGIN INTERVALS'!A1</f>
        <v>SHARE FUTURES INTRA-COMMODITY (Inter-Month) SPREAD CHARGES EFFECTIVE ON JUNE 30, 2026</v>
      </c>
      <c r="B30" s="163"/>
      <c r="C30" s="163"/>
      <c r="D30" s="164"/>
    </row>
    <row r="31" spans="1:4" ht="15" customHeight="1" x14ac:dyDescent="0.25">
      <c r="A31" s="158" t="s">
        <v>17</v>
      </c>
      <c r="B31" s="160" t="s">
        <v>12</v>
      </c>
      <c r="C31" s="160" t="s">
        <v>18</v>
      </c>
      <c r="D31" s="160" t="s">
        <v>19</v>
      </c>
    </row>
    <row r="32" spans="1:4" ht="15.75" thickBot="1" x14ac:dyDescent="0.3">
      <c r="A32" s="159"/>
      <c r="B32" s="161"/>
      <c r="C32" s="161"/>
      <c r="D32" s="161"/>
    </row>
    <row r="33" spans="1:4" x14ac:dyDescent="0.25">
      <c r="A33" s="65" t="s">
        <v>821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822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824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826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827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828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829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830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831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832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833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834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835</v>
      </c>
      <c r="B47" s="69" t="s">
        <v>707</v>
      </c>
      <c r="C47" s="67">
        <v>75</v>
      </c>
      <c r="D47" s="68">
        <v>75</v>
      </c>
    </row>
    <row r="48" spans="1:4" x14ac:dyDescent="0.25">
      <c r="A48" s="65" t="s">
        <v>836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837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838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839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840</v>
      </c>
      <c r="B52" s="69" t="s">
        <v>413</v>
      </c>
      <c r="C52" s="67">
        <v>75</v>
      </c>
      <c r="D52" s="68">
        <v>75</v>
      </c>
    </row>
    <row r="53" spans="1:4" x14ac:dyDescent="0.25">
      <c r="A53" s="65" t="s">
        <v>841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842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843</v>
      </c>
      <c r="B55" s="69" t="s">
        <v>329</v>
      </c>
      <c r="C55" s="67">
        <v>75</v>
      </c>
      <c r="D55" s="68">
        <v>75</v>
      </c>
    </row>
    <row r="56" spans="1:4" x14ac:dyDescent="0.25">
      <c r="A56" s="65" t="s">
        <v>844</v>
      </c>
      <c r="B56" s="69" t="s">
        <v>385</v>
      </c>
      <c r="C56" s="67">
        <v>75</v>
      </c>
      <c r="D56" s="68">
        <v>75</v>
      </c>
    </row>
    <row r="57" spans="1:4" x14ac:dyDescent="0.25">
      <c r="A57" s="65" t="s">
        <v>845</v>
      </c>
      <c r="B57" s="69" t="s">
        <v>331</v>
      </c>
      <c r="C57" s="67">
        <v>75</v>
      </c>
      <c r="D57" s="68">
        <v>75</v>
      </c>
    </row>
    <row r="58" spans="1:4" x14ac:dyDescent="0.25">
      <c r="A58" s="65" t="s">
        <v>846</v>
      </c>
      <c r="B58" s="69" t="s">
        <v>351</v>
      </c>
      <c r="C58" s="67">
        <v>75</v>
      </c>
      <c r="D58" s="68">
        <v>75</v>
      </c>
    </row>
    <row r="59" spans="1:4" x14ac:dyDescent="0.25">
      <c r="A59" s="65" t="s">
        <v>847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848</v>
      </c>
      <c r="B60" s="69" t="s">
        <v>379</v>
      </c>
      <c r="C60" s="67">
        <v>75</v>
      </c>
      <c r="D60" s="68">
        <v>75</v>
      </c>
    </row>
    <row r="61" spans="1:4" x14ac:dyDescent="0.25">
      <c r="A61" s="65" t="s">
        <v>849</v>
      </c>
      <c r="B61" s="69" t="s">
        <v>713</v>
      </c>
      <c r="C61" s="67">
        <v>75</v>
      </c>
      <c r="D61" s="68">
        <v>75</v>
      </c>
    </row>
    <row r="62" spans="1:4" x14ac:dyDescent="0.25">
      <c r="A62" s="65" t="s">
        <v>850</v>
      </c>
      <c r="B62" s="69" t="s">
        <v>381</v>
      </c>
      <c r="C62" s="67">
        <v>75</v>
      </c>
      <c r="D62" s="68">
        <v>75</v>
      </c>
    </row>
    <row r="63" spans="1:4" x14ac:dyDescent="0.25">
      <c r="A63" s="65" t="s">
        <v>851</v>
      </c>
      <c r="B63" s="69" t="s">
        <v>533</v>
      </c>
      <c r="C63" s="67">
        <v>75</v>
      </c>
      <c r="D63" s="68">
        <v>75</v>
      </c>
    </row>
    <row r="64" spans="1:4" x14ac:dyDescent="0.25">
      <c r="A64" s="65" t="s">
        <v>852</v>
      </c>
      <c r="B64" s="69" t="s">
        <v>717</v>
      </c>
      <c r="C64" s="67">
        <v>75</v>
      </c>
      <c r="D64" s="68">
        <v>75</v>
      </c>
    </row>
    <row r="65" spans="1:4" x14ac:dyDescent="0.25">
      <c r="A65" s="65" t="s">
        <v>853</v>
      </c>
      <c r="B65" s="69" t="s">
        <v>399</v>
      </c>
      <c r="C65" s="67">
        <v>75</v>
      </c>
      <c r="D65" s="68">
        <v>75</v>
      </c>
    </row>
    <row r="66" spans="1:4" x14ac:dyDescent="0.25">
      <c r="A66" s="65" t="s">
        <v>854</v>
      </c>
      <c r="B66" s="69" t="s">
        <v>570</v>
      </c>
      <c r="C66" s="67">
        <v>75</v>
      </c>
      <c r="D66" s="68">
        <v>75</v>
      </c>
    </row>
    <row r="67" spans="1:4" x14ac:dyDescent="0.25">
      <c r="A67" s="65" t="s">
        <v>855</v>
      </c>
      <c r="B67" s="69" t="s">
        <v>407</v>
      </c>
      <c r="C67" s="67">
        <v>75</v>
      </c>
      <c r="D67" s="68">
        <v>75</v>
      </c>
    </row>
    <row r="68" spans="1:4" x14ac:dyDescent="0.25">
      <c r="A68" s="65" t="s">
        <v>856</v>
      </c>
      <c r="B68" s="69" t="s">
        <v>425</v>
      </c>
      <c r="C68" s="67">
        <v>75</v>
      </c>
      <c r="D68" s="68">
        <v>75</v>
      </c>
    </row>
    <row r="69" spans="1:4" x14ac:dyDescent="0.25">
      <c r="A69" s="65" t="s">
        <v>857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858</v>
      </c>
      <c r="B70" s="69" t="s">
        <v>435</v>
      </c>
      <c r="C70" s="67">
        <v>75</v>
      </c>
      <c r="D70" s="68">
        <v>75</v>
      </c>
    </row>
    <row r="71" spans="1:4" x14ac:dyDescent="0.25">
      <c r="A71" s="65" t="s">
        <v>859</v>
      </c>
      <c r="B71" s="69" t="s">
        <v>441</v>
      </c>
      <c r="C71" s="67">
        <v>75</v>
      </c>
      <c r="D71" s="68">
        <v>75</v>
      </c>
    </row>
    <row r="72" spans="1:4" x14ac:dyDescent="0.25">
      <c r="A72" s="65" t="s">
        <v>860</v>
      </c>
      <c r="B72" s="69" t="s">
        <v>389</v>
      </c>
      <c r="C72" s="67">
        <v>75</v>
      </c>
      <c r="D72" s="68">
        <v>75</v>
      </c>
    </row>
    <row r="73" spans="1:4" x14ac:dyDescent="0.25">
      <c r="A73" s="65" t="s">
        <v>861</v>
      </c>
      <c r="B73" s="69" t="s">
        <v>445</v>
      </c>
      <c r="C73" s="67">
        <v>75</v>
      </c>
      <c r="D73" s="68">
        <v>75</v>
      </c>
    </row>
    <row r="74" spans="1:4" x14ac:dyDescent="0.25">
      <c r="A74" s="65" t="s">
        <v>862</v>
      </c>
      <c r="B74" s="69" t="s">
        <v>453</v>
      </c>
      <c r="C74" s="67">
        <v>75</v>
      </c>
      <c r="D74" s="68">
        <v>75</v>
      </c>
    </row>
    <row r="75" spans="1:4" x14ac:dyDescent="0.25">
      <c r="A75" s="65" t="s">
        <v>863</v>
      </c>
      <c r="B75" s="69" t="s">
        <v>455</v>
      </c>
      <c r="C75" s="67">
        <v>75</v>
      </c>
      <c r="D75" s="68">
        <v>75</v>
      </c>
    </row>
    <row r="76" spans="1:4" x14ac:dyDescent="0.25">
      <c r="A76" s="65" t="s">
        <v>864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865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866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867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868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869</v>
      </c>
      <c r="B81" s="69" t="s">
        <v>572</v>
      </c>
      <c r="C81" s="67">
        <v>75</v>
      </c>
      <c r="D81" s="68">
        <v>75</v>
      </c>
    </row>
    <row r="82" spans="1:4" x14ac:dyDescent="0.25">
      <c r="A82" s="65" t="s">
        <v>870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871</v>
      </c>
      <c r="B83" s="69" t="s">
        <v>627</v>
      </c>
      <c r="C83" s="67">
        <v>75</v>
      </c>
      <c r="D83" s="68">
        <v>75</v>
      </c>
    </row>
    <row r="84" spans="1:4" x14ac:dyDescent="0.25">
      <c r="A84" s="65" t="s">
        <v>872</v>
      </c>
      <c r="B84" s="69" t="s">
        <v>691</v>
      </c>
      <c r="C84" s="67">
        <v>75</v>
      </c>
      <c r="D84" s="68">
        <v>75</v>
      </c>
    </row>
    <row r="85" spans="1:4" x14ac:dyDescent="0.25">
      <c r="A85" s="65" t="s">
        <v>873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874</v>
      </c>
      <c r="B86" s="69" t="s">
        <v>511</v>
      </c>
      <c r="C86" s="67">
        <v>75</v>
      </c>
      <c r="D86" s="68">
        <v>75</v>
      </c>
    </row>
    <row r="87" spans="1:4" x14ac:dyDescent="0.25">
      <c r="A87" s="65" t="s">
        <v>875</v>
      </c>
      <c r="B87" s="69" t="s">
        <v>411</v>
      </c>
      <c r="C87" s="67">
        <v>75</v>
      </c>
      <c r="D87" s="68">
        <v>75</v>
      </c>
    </row>
    <row r="88" spans="1:4" x14ac:dyDescent="0.25">
      <c r="A88" s="65" t="s">
        <v>876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877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878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879</v>
      </c>
      <c r="B91" s="69" t="s">
        <v>637</v>
      </c>
      <c r="C91" s="67">
        <v>75</v>
      </c>
      <c r="D91" s="68">
        <v>75</v>
      </c>
    </row>
    <row r="92" spans="1:4" x14ac:dyDescent="0.25">
      <c r="A92" s="65" t="s">
        <v>880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881</v>
      </c>
      <c r="B93" s="69" t="s">
        <v>633</v>
      </c>
      <c r="C93" s="67">
        <v>75</v>
      </c>
      <c r="D93" s="68">
        <v>75</v>
      </c>
    </row>
    <row r="94" spans="1:4" x14ac:dyDescent="0.25">
      <c r="A94" s="65" t="s">
        <v>882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883</v>
      </c>
      <c r="B95" s="69" t="s">
        <v>547</v>
      </c>
      <c r="C95" s="67">
        <v>75</v>
      </c>
      <c r="D95" s="68">
        <v>75</v>
      </c>
    </row>
    <row r="96" spans="1:4" x14ac:dyDescent="0.25">
      <c r="A96" s="65" t="s">
        <v>884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885</v>
      </c>
      <c r="B97" s="69" t="s">
        <v>560</v>
      </c>
      <c r="C97" s="67">
        <v>75</v>
      </c>
      <c r="D97" s="68">
        <v>75</v>
      </c>
    </row>
    <row r="98" spans="1:4" x14ac:dyDescent="0.25">
      <c r="A98" s="65" t="s">
        <v>886</v>
      </c>
      <c r="B98" s="69" t="s">
        <v>586</v>
      </c>
      <c r="C98" s="67">
        <v>75</v>
      </c>
      <c r="D98" s="68">
        <v>75</v>
      </c>
    </row>
    <row r="99" spans="1:4" x14ac:dyDescent="0.25">
      <c r="A99" s="65" t="s">
        <v>887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888</v>
      </c>
      <c r="B100" s="69" t="s">
        <v>598</v>
      </c>
      <c r="C100" s="67">
        <v>75</v>
      </c>
      <c r="D100" s="68">
        <v>75</v>
      </c>
    </row>
    <row r="101" spans="1:4" x14ac:dyDescent="0.25">
      <c r="A101" s="65" t="s">
        <v>889</v>
      </c>
      <c r="B101" s="69" t="s">
        <v>608</v>
      </c>
      <c r="C101" s="67">
        <v>75</v>
      </c>
      <c r="D101" s="68">
        <v>75</v>
      </c>
    </row>
    <row r="102" spans="1:4" x14ac:dyDescent="0.25">
      <c r="A102" s="65" t="s">
        <v>890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891</v>
      </c>
      <c r="B103" s="69" t="s">
        <v>613</v>
      </c>
      <c r="C103" s="67">
        <v>75</v>
      </c>
      <c r="D103" s="68">
        <v>75</v>
      </c>
    </row>
    <row r="104" spans="1:4" x14ac:dyDescent="0.25">
      <c r="A104" s="65" t="s">
        <v>892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893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894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895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896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897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898</v>
      </c>
      <c r="B110" s="69" t="s">
        <v>661</v>
      </c>
      <c r="C110" s="67">
        <v>75</v>
      </c>
      <c r="D110" s="68">
        <v>75</v>
      </c>
    </row>
    <row r="111" spans="1:4" x14ac:dyDescent="0.25">
      <c r="A111" s="65" t="s">
        <v>899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900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901</v>
      </c>
      <c r="B113" s="69" t="s">
        <v>675</v>
      </c>
      <c r="C113" s="67">
        <v>75</v>
      </c>
      <c r="D113" s="68">
        <v>75</v>
      </c>
    </row>
    <row r="114" spans="1:4" x14ac:dyDescent="0.25">
      <c r="A114" s="65" t="s">
        <v>902</v>
      </c>
      <c r="B114" s="69" t="s">
        <v>683</v>
      </c>
      <c r="C114" s="67">
        <v>75</v>
      </c>
      <c r="D114" s="68">
        <v>75</v>
      </c>
    </row>
    <row r="115" spans="1:4" x14ac:dyDescent="0.25">
      <c r="A115" s="65" t="s">
        <v>903</v>
      </c>
      <c r="B115" s="69" t="s">
        <v>349</v>
      </c>
      <c r="C115" s="67">
        <v>75</v>
      </c>
      <c r="D115" s="68">
        <v>75</v>
      </c>
    </row>
    <row r="116" spans="1:4" x14ac:dyDescent="0.25">
      <c r="A116" s="65" t="s">
        <v>904</v>
      </c>
      <c r="B116" s="69" t="s">
        <v>689</v>
      </c>
      <c r="C116" s="67">
        <v>75</v>
      </c>
      <c r="D116" s="68">
        <v>75</v>
      </c>
    </row>
    <row r="117" spans="1:4" x14ac:dyDescent="0.25">
      <c r="A117" s="65" t="s">
        <v>905</v>
      </c>
      <c r="B117" s="69" t="s">
        <v>677</v>
      </c>
      <c r="C117" s="67">
        <v>75</v>
      </c>
      <c r="D117" s="68">
        <v>75</v>
      </c>
    </row>
    <row r="118" spans="1:4" x14ac:dyDescent="0.25">
      <c r="A118" s="65" t="s">
        <v>906</v>
      </c>
      <c r="B118" s="69" t="s">
        <v>703</v>
      </c>
      <c r="C118" s="67">
        <v>75</v>
      </c>
      <c r="D118" s="68">
        <v>75</v>
      </c>
    </row>
    <row r="119" spans="1:4" x14ac:dyDescent="0.25">
      <c r="A119" s="65" t="s">
        <v>907</v>
      </c>
      <c r="B119" s="69" t="s">
        <v>719</v>
      </c>
      <c r="C119" s="67">
        <v>75</v>
      </c>
      <c r="D119" s="68">
        <v>75</v>
      </c>
    </row>
    <row r="120" spans="1:4" x14ac:dyDescent="0.25">
      <c r="A120" s="65" t="s">
        <v>908</v>
      </c>
      <c r="B120" s="69" t="s">
        <v>711</v>
      </c>
      <c r="C120" s="67">
        <v>75</v>
      </c>
      <c r="D120" s="68">
        <v>75</v>
      </c>
    </row>
    <row r="121" spans="1:4" x14ac:dyDescent="0.25">
      <c r="A121" s="65" t="s">
        <v>909</v>
      </c>
      <c r="B121" s="69" t="s">
        <v>709</v>
      </c>
      <c r="C121" s="67">
        <v>75</v>
      </c>
      <c r="D121" s="68">
        <v>75</v>
      </c>
    </row>
    <row r="122" spans="1:4" x14ac:dyDescent="0.25">
      <c r="A122" s="65" t="s">
        <v>910</v>
      </c>
      <c r="B122" s="69" t="s">
        <v>377</v>
      </c>
      <c r="C122" s="67">
        <v>75</v>
      </c>
      <c r="D122" s="68">
        <v>75</v>
      </c>
    </row>
    <row r="123" spans="1:4" x14ac:dyDescent="0.25">
      <c r="A123" s="65" t="s">
        <v>911</v>
      </c>
      <c r="B123" s="69" t="s">
        <v>741</v>
      </c>
      <c r="C123" s="67">
        <v>75</v>
      </c>
      <c r="D123" s="68">
        <v>75</v>
      </c>
    </row>
    <row r="124" spans="1:4" x14ac:dyDescent="0.25">
      <c r="A124" s="65" t="s">
        <v>912</v>
      </c>
      <c r="B124" s="69" t="s">
        <v>737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30:D30"/>
    <mergeCell ref="A31:A32"/>
    <mergeCell ref="B31:B32"/>
    <mergeCell ref="C31:C32"/>
    <mergeCell ref="D31:D32"/>
    <mergeCell ref="A1:D1"/>
    <mergeCell ref="A2:D2"/>
    <mergeCell ref="A3:A4"/>
    <mergeCell ref="B3:B4"/>
    <mergeCell ref="C3:C4"/>
    <mergeCell ref="D3:D4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65"/>
      <c r="B1" s="166"/>
      <c r="C1" s="166"/>
      <c r="D1" s="166"/>
      <c r="E1" s="166"/>
    </row>
    <row r="2" spans="1:5" ht="60" customHeight="1" thickBot="1" x14ac:dyDescent="0.3">
      <c r="A2" s="167" t="str">
        <f>"INTEREST RATE FUTURES INTER-COMMODITY SPREAD CHARGES EFFECTIVE ON "&amp;'OPTIONS - MARGIN INTERVALS'!A1</f>
        <v>INTEREST RATE FUTURES INTER-COMMODITY SPREAD CHARGES EFFECTIVE ON JUNE 30, 2026</v>
      </c>
      <c r="B2" s="168"/>
      <c r="C2" s="168"/>
      <c r="D2" s="168"/>
      <c r="E2" s="168"/>
    </row>
    <row r="3" spans="1:5" x14ac:dyDescent="0.25">
      <c r="A3" s="169" t="s">
        <v>24</v>
      </c>
      <c r="B3" s="170" t="s">
        <v>39</v>
      </c>
      <c r="C3" s="170" t="s">
        <v>40</v>
      </c>
      <c r="D3" s="172" t="s">
        <v>25</v>
      </c>
      <c r="E3" s="170" t="s">
        <v>26</v>
      </c>
    </row>
    <row r="4" spans="1:5" ht="34.5" customHeight="1" x14ac:dyDescent="0.25">
      <c r="A4" s="158"/>
      <c r="B4" s="171"/>
      <c r="C4" s="171"/>
      <c r="D4" s="160"/>
      <c r="E4" s="171"/>
    </row>
    <row r="5" spans="1:5" x14ac:dyDescent="0.25">
      <c r="A5" s="75" t="s">
        <v>980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981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982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983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984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985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986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7" t="str">
        <f>"INDEX, SECTORIAL AND SHARE FUTURES INTER-COMMODITY SPREAD CHARGES EFFECTIVE ON "&amp;'OPTIONS - MARGIN INTERVALS'!A1</f>
        <v>INDEX, SECTORIAL AND SHARE FUTURES INTER-COMMODITY SPREAD CHARGES EFFECTIVE ON JUNE 30, 2026</v>
      </c>
      <c r="B17" s="168"/>
      <c r="C17" s="168"/>
      <c r="D17" s="168"/>
      <c r="E17" s="168"/>
    </row>
    <row r="18" spans="1:5" ht="12.75" customHeight="1" x14ac:dyDescent="0.25">
      <c r="A18" s="169" t="s">
        <v>24</v>
      </c>
      <c r="B18" s="170" t="s">
        <v>39</v>
      </c>
      <c r="C18" s="170" t="s">
        <v>40</v>
      </c>
      <c r="D18" s="172" t="s">
        <v>25</v>
      </c>
      <c r="E18" s="170" t="s">
        <v>26</v>
      </c>
    </row>
    <row r="19" spans="1:5" ht="45.75" customHeight="1" x14ac:dyDescent="0.25">
      <c r="A19" s="158"/>
      <c r="B19" s="171"/>
      <c r="C19" s="171"/>
      <c r="D19" s="160"/>
      <c r="E19" s="171"/>
    </row>
    <row r="20" spans="1:5" x14ac:dyDescent="0.25">
      <c r="A20" s="75" t="s">
        <v>987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988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989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990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991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992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993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994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995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996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997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998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999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1000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1001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1002</v>
      </c>
      <c r="B35" s="98">
        <v>1</v>
      </c>
      <c r="C35" s="99">
        <v>2</v>
      </c>
      <c r="D35" s="76">
        <v>0.87</v>
      </c>
      <c r="E35" s="77">
        <v>0.87</v>
      </c>
    </row>
    <row r="36" spans="1:5" x14ac:dyDescent="0.25">
      <c r="A36" s="75" t="s">
        <v>1003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1004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1005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1006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1007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1008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1009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1010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1011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1012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1013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1014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1015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1016</v>
      </c>
      <c r="B49" s="98">
        <v>1</v>
      </c>
      <c r="C49" s="99">
        <v>33</v>
      </c>
      <c r="D49" s="76">
        <v>0.83000000000000007</v>
      </c>
      <c r="E49" s="77">
        <v>0.84</v>
      </c>
    </row>
    <row r="50" spans="1:5" x14ac:dyDescent="0.25">
      <c r="A50" s="75" t="s">
        <v>1017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1018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1019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1020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1021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1022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1023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1024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1025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1026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1027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1028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1029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1030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1031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1032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1033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1034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1035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1036</v>
      </c>
      <c r="B69" s="98">
        <v>1</v>
      </c>
      <c r="C69" s="99">
        <v>20</v>
      </c>
      <c r="D69" s="76">
        <v>0.70000000000000007</v>
      </c>
      <c r="E69" s="77">
        <v>0.69000000000000006</v>
      </c>
    </row>
    <row r="70" spans="1:5" x14ac:dyDescent="0.25">
      <c r="A70" s="75" t="s">
        <v>1037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1038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1039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1040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1041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1042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1043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1044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1045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1046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1047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1048</v>
      </c>
      <c r="B81" s="98">
        <v>1</v>
      </c>
      <c r="C81" s="99">
        <v>143</v>
      </c>
      <c r="D81" s="76">
        <v>0.63</v>
      </c>
      <c r="E81" s="77">
        <v>0.63</v>
      </c>
    </row>
    <row r="82" spans="1:5" x14ac:dyDescent="0.25">
      <c r="A82" s="75" t="s">
        <v>1049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1050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1051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1052</v>
      </c>
      <c r="B85" s="98">
        <v>9</v>
      </c>
      <c r="C85" s="99">
        <v>1</v>
      </c>
      <c r="D85" s="76">
        <v>0.63</v>
      </c>
      <c r="E85" s="77">
        <v>0.63</v>
      </c>
    </row>
    <row r="86" spans="1:5" x14ac:dyDescent="0.25">
      <c r="A86" s="75" t="s">
        <v>1053</v>
      </c>
      <c r="B86" s="98">
        <v>9</v>
      </c>
      <c r="C86" s="99">
        <v>1</v>
      </c>
      <c r="D86" s="76">
        <v>0.63</v>
      </c>
      <c r="E86" s="77">
        <v>0.63</v>
      </c>
    </row>
    <row r="87" spans="1:5" x14ac:dyDescent="0.25">
      <c r="A87" s="75" t="s">
        <v>1054</v>
      </c>
      <c r="B87" s="98">
        <v>1</v>
      </c>
      <c r="C87" s="99">
        <v>2</v>
      </c>
      <c r="D87" s="76">
        <v>0.62</v>
      </c>
      <c r="E87" s="77">
        <v>0.62</v>
      </c>
    </row>
    <row r="88" spans="1:5" x14ac:dyDescent="0.25">
      <c r="A88" s="75" t="s">
        <v>1055</v>
      </c>
      <c r="B88" s="98">
        <v>2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1056</v>
      </c>
      <c r="B89" s="98">
        <v>1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1057</v>
      </c>
      <c r="B90" s="98">
        <v>1</v>
      </c>
      <c r="C90" s="99">
        <v>28</v>
      </c>
      <c r="D90" s="76">
        <v>0.62</v>
      </c>
      <c r="E90" s="77">
        <v>0.62</v>
      </c>
    </row>
    <row r="91" spans="1:5" x14ac:dyDescent="0.25">
      <c r="A91" s="75" t="s">
        <v>1058</v>
      </c>
      <c r="B91" s="98">
        <v>1</v>
      </c>
      <c r="C91" s="99">
        <v>10</v>
      </c>
      <c r="D91" s="76">
        <v>0.62</v>
      </c>
      <c r="E91" s="77">
        <v>0.62</v>
      </c>
    </row>
    <row r="92" spans="1:5" x14ac:dyDescent="0.25">
      <c r="A92" s="75" t="s">
        <v>1059</v>
      </c>
      <c r="B92" s="98">
        <v>1</v>
      </c>
      <c r="C92" s="99">
        <v>39</v>
      </c>
      <c r="D92" s="76">
        <v>0.62</v>
      </c>
      <c r="E92" s="77">
        <v>0.62</v>
      </c>
    </row>
    <row r="93" spans="1:5" x14ac:dyDescent="0.25">
      <c r="A93" s="75" t="s">
        <v>1060</v>
      </c>
      <c r="B93" s="98">
        <v>1</v>
      </c>
      <c r="C93" s="99">
        <v>10</v>
      </c>
      <c r="D93" s="76">
        <v>0.63</v>
      </c>
      <c r="E93" s="77">
        <v>0.62</v>
      </c>
    </row>
    <row r="94" spans="1:5" x14ac:dyDescent="0.25">
      <c r="A94" s="75" t="s">
        <v>1061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1062</v>
      </c>
      <c r="B95" s="98">
        <v>3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1063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1064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1065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1066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1067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1068</v>
      </c>
      <c r="B101" s="98">
        <v>1</v>
      </c>
      <c r="C101" s="99">
        <v>59</v>
      </c>
      <c r="D101" s="76">
        <v>0.6</v>
      </c>
      <c r="E101" s="77">
        <v>0.6</v>
      </c>
    </row>
    <row r="102" spans="1:5" x14ac:dyDescent="0.25">
      <c r="A102" s="75" t="s">
        <v>1069</v>
      </c>
      <c r="B102" s="98">
        <v>1</v>
      </c>
      <c r="C102" s="99">
        <v>46</v>
      </c>
      <c r="D102" s="76">
        <v>0.6</v>
      </c>
      <c r="E102" s="77">
        <v>0.6</v>
      </c>
    </row>
    <row r="103" spans="1:5" x14ac:dyDescent="0.25">
      <c r="A103" s="75" t="s">
        <v>1070</v>
      </c>
      <c r="B103" s="98">
        <v>1</v>
      </c>
      <c r="C103" s="99">
        <v>12</v>
      </c>
      <c r="D103" s="76">
        <v>0.6</v>
      </c>
      <c r="E103" s="77">
        <v>0.6</v>
      </c>
    </row>
    <row r="104" spans="1:5" x14ac:dyDescent="0.25">
      <c r="A104" s="75" t="s">
        <v>1071</v>
      </c>
      <c r="B104" s="98">
        <v>2</v>
      </c>
      <c r="C104" s="99">
        <v>1</v>
      </c>
      <c r="D104" s="76">
        <v>0.6</v>
      </c>
      <c r="E104" s="77">
        <v>0.6</v>
      </c>
    </row>
    <row r="105" spans="1:5" x14ac:dyDescent="0.25">
      <c r="A105" s="75" t="s">
        <v>1072</v>
      </c>
      <c r="B105" s="98">
        <v>1</v>
      </c>
      <c r="C105" s="99">
        <v>2</v>
      </c>
      <c r="D105" s="76">
        <v>0.59</v>
      </c>
      <c r="E105" s="77">
        <v>0.59</v>
      </c>
    </row>
    <row r="106" spans="1:5" x14ac:dyDescent="0.25">
      <c r="A106" s="75" t="s">
        <v>1073</v>
      </c>
      <c r="B106" s="98">
        <v>1</v>
      </c>
      <c r="C106" s="99">
        <v>3</v>
      </c>
      <c r="D106" s="76">
        <v>0.59</v>
      </c>
      <c r="E106" s="77">
        <v>0.59</v>
      </c>
    </row>
    <row r="107" spans="1:5" x14ac:dyDescent="0.25">
      <c r="A107" s="75" t="s">
        <v>1074</v>
      </c>
      <c r="B107" s="98">
        <v>1</v>
      </c>
      <c r="C107" s="99">
        <v>34</v>
      </c>
      <c r="D107" s="76">
        <v>0.59</v>
      </c>
      <c r="E107" s="77">
        <v>0.59</v>
      </c>
    </row>
    <row r="108" spans="1:5" x14ac:dyDescent="0.25">
      <c r="A108" s="75" t="s">
        <v>1075</v>
      </c>
      <c r="B108" s="98">
        <v>1</v>
      </c>
      <c r="C108" s="99">
        <v>12</v>
      </c>
      <c r="D108" s="76">
        <v>0.6</v>
      </c>
      <c r="E108" s="77">
        <v>0.59</v>
      </c>
    </row>
    <row r="109" spans="1:5" x14ac:dyDescent="0.25">
      <c r="A109" s="75" t="s">
        <v>1076</v>
      </c>
      <c r="B109" s="98">
        <v>2</v>
      </c>
      <c r="C109" s="99">
        <v>1</v>
      </c>
      <c r="D109" s="76">
        <v>0.59</v>
      </c>
      <c r="E109" s="77">
        <v>0.59</v>
      </c>
    </row>
    <row r="110" spans="1:5" x14ac:dyDescent="0.25">
      <c r="A110" s="75" t="s">
        <v>1077</v>
      </c>
      <c r="B110" s="98">
        <v>1</v>
      </c>
      <c r="C110" s="99">
        <v>2</v>
      </c>
      <c r="D110" s="76">
        <v>0.59</v>
      </c>
      <c r="E110" s="77">
        <v>0.59</v>
      </c>
    </row>
    <row r="111" spans="1:5" x14ac:dyDescent="0.25">
      <c r="A111" s="75" t="s">
        <v>1078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1079</v>
      </c>
      <c r="B112" s="98">
        <v>5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1080</v>
      </c>
      <c r="B113" s="98">
        <v>1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1081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1082</v>
      </c>
      <c r="B115" s="98">
        <v>1</v>
      </c>
      <c r="C115" s="99">
        <v>5</v>
      </c>
      <c r="D115" s="76">
        <v>0.57000000000000006</v>
      </c>
      <c r="E115" s="77">
        <v>0.57000000000000006</v>
      </c>
    </row>
    <row r="116" spans="1:5" x14ac:dyDescent="0.25">
      <c r="A116" s="75" t="s">
        <v>1083</v>
      </c>
      <c r="B116" s="98">
        <v>1</v>
      </c>
      <c r="C116" s="99">
        <v>16</v>
      </c>
      <c r="D116" s="76">
        <v>0.57000000000000006</v>
      </c>
      <c r="E116" s="77">
        <v>0.57000000000000006</v>
      </c>
    </row>
    <row r="117" spans="1:5" x14ac:dyDescent="0.25">
      <c r="A117" s="75" t="s">
        <v>1084</v>
      </c>
      <c r="B117" s="98">
        <v>1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1085</v>
      </c>
      <c r="B118" s="98">
        <v>6</v>
      </c>
      <c r="C118" s="99">
        <v>1</v>
      </c>
      <c r="D118" s="76">
        <v>0.57000000000000006</v>
      </c>
      <c r="E118" s="77">
        <v>0.57000000000000006</v>
      </c>
    </row>
    <row r="119" spans="1:5" x14ac:dyDescent="0.25">
      <c r="A119" s="75" t="s">
        <v>1086</v>
      </c>
      <c r="B119" s="98">
        <v>1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1087</v>
      </c>
      <c r="B120" s="98">
        <v>1</v>
      </c>
      <c r="C120" s="99">
        <v>1</v>
      </c>
      <c r="D120" s="76">
        <v>0.55000000000000004</v>
      </c>
      <c r="E120" s="77">
        <v>0.56000000000000005</v>
      </c>
    </row>
    <row r="121" spans="1:5" x14ac:dyDescent="0.25">
      <c r="A121" s="75" t="s">
        <v>1088</v>
      </c>
      <c r="B121" s="98">
        <v>1</v>
      </c>
      <c r="C121" s="99">
        <v>2</v>
      </c>
      <c r="D121" s="76">
        <v>0.56000000000000005</v>
      </c>
      <c r="E121" s="77">
        <v>0.56000000000000005</v>
      </c>
    </row>
    <row r="122" spans="1:5" x14ac:dyDescent="0.25">
      <c r="A122" s="75" t="s">
        <v>1089</v>
      </c>
      <c r="B122" s="98">
        <v>1</v>
      </c>
      <c r="C122" s="99">
        <v>19</v>
      </c>
      <c r="D122" s="76">
        <v>0.56000000000000005</v>
      </c>
      <c r="E122" s="77">
        <v>0.56000000000000005</v>
      </c>
    </row>
    <row r="123" spans="1:5" x14ac:dyDescent="0.25">
      <c r="A123" s="75" t="s">
        <v>1090</v>
      </c>
      <c r="B123" s="98">
        <v>1</v>
      </c>
      <c r="C123" s="99">
        <v>9</v>
      </c>
      <c r="D123" s="76">
        <v>0.56000000000000005</v>
      </c>
      <c r="E123" s="77">
        <v>0.56000000000000005</v>
      </c>
    </row>
    <row r="124" spans="1:5" x14ac:dyDescent="0.25">
      <c r="A124" s="75" t="s">
        <v>1091</v>
      </c>
      <c r="B124" s="98">
        <v>1</v>
      </c>
      <c r="C124" s="99">
        <v>18</v>
      </c>
      <c r="D124" s="76">
        <v>0.56000000000000005</v>
      </c>
      <c r="E124" s="77">
        <v>0.56000000000000005</v>
      </c>
    </row>
    <row r="125" spans="1:5" x14ac:dyDescent="0.25">
      <c r="A125" s="75" t="s">
        <v>1092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1093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1094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1095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1096</v>
      </c>
      <c r="B129" s="98">
        <v>1</v>
      </c>
      <c r="C129" s="99">
        <v>72</v>
      </c>
      <c r="D129" s="76">
        <v>0.55000000000000004</v>
      </c>
      <c r="E129" s="77">
        <v>0.55000000000000004</v>
      </c>
    </row>
    <row r="130" spans="1:5" x14ac:dyDescent="0.25">
      <c r="A130" s="75" t="s">
        <v>1097</v>
      </c>
      <c r="B130" s="98">
        <v>1</v>
      </c>
      <c r="C130" s="99">
        <v>4</v>
      </c>
      <c r="D130" s="76">
        <v>0.55000000000000004</v>
      </c>
      <c r="E130" s="77">
        <v>0.55000000000000004</v>
      </c>
    </row>
    <row r="131" spans="1:5" x14ac:dyDescent="0.25">
      <c r="A131" s="75" t="s">
        <v>1098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1099</v>
      </c>
      <c r="B132" s="98">
        <v>1</v>
      </c>
      <c r="C132" s="99">
        <v>20</v>
      </c>
      <c r="D132" s="76">
        <v>0.56000000000000005</v>
      </c>
      <c r="E132" s="77">
        <v>0.55000000000000004</v>
      </c>
    </row>
    <row r="133" spans="1:5" x14ac:dyDescent="0.25">
      <c r="A133" s="75" t="s">
        <v>1100</v>
      </c>
      <c r="B133" s="98">
        <v>1</v>
      </c>
      <c r="C133" s="99">
        <v>14</v>
      </c>
      <c r="D133" s="76">
        <v>0.55000000000000004</v>
      </c>
      <c r="E133" s="77">
        <v>0.55000000000000004</v>
      </c>
    </row>
    <row r="134" spans="1:5" x14ac:dyDescent="0.25">
      <c r="A134" s="75" t="s">
        <v>1101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1102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1103</v>
      </c>
      <c r="B136" s="98">
        <v>1</v>
      </c>
      <c r="C136" s="99">
        <v>15</v>
      </c>
      <c r="D136" s="76">
        <v>0.54</v>
      </c>
      <c r="E136" s="77">
        <v>0.54</v>
      </c>
    </row>
    <row r="137" spans="1:5" x14ac:dyDescent="0.25">
      <c r="A137" s="75" t="s">
        <v>1104</v>
      </c>
      <c r="B137" s="98">
        <v>1</v>
      </c>
      <c r="C137" s="99">
        <v>4</v>
      </c>
      <c r="D137" s="76">
        <v>0.53</v>
      </c>
      <c r="E137" s="77">
        <v>0.54</v>
      </c>
    </row>
    <row r="138" spans="1:5" x14ac:dyDescent="0.25">
      <c r="A138" s="75" t="s">
        <v>1105</v>
      </c>
      <c r="B138" s="98">
        <v>1</v>
      </c>
      <c r="C138" s="99">
        <v>2</v>
      </c>
      <c r="D138" s="76">
        <v>0.54</v>
      </c>
      <c r="E138" s="77">
        <v>0.54</v>
      </c>
    </row>
    <row r="139" spans="1:5" x14ac:dyDescent="0.25">
      <c r="A139" s="75" t="s">
        <v>1106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1107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1108</v>
      </c>
      <c r="B141" s="98">
        <v>1</v>
      </c>
      <c r="C141" s="99">
        <v>17</v>
      </c>
      <c r="D141" s="76">
        <v>0.53</v>
      </c>
      <c r="E141" s="77">
        <v>0.53</v>
      </c>
    </row>
    <row r="142" spans="1:5" x14ac:dyDescent="0.25">
      <c r="A142" s="75" t="s">
        <v>1109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1110</v>
      </c>
      <c r="B143" s="98">
        <v>1</v>
      </c>
      <c r="C143" s="99">
        <v>36</v>
      </c>
      <c r="D143" s="76">
        <v>0.53</v>
      </c>
      <c r="E143" s="77">
        <v>0.53</v>
      </c>
    </row>
    <row r="144" spans="1:5" x14ac:dyDescent="0.25">
      <c r="A144" s="75" t="s">
        <v>1111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1112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1113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1114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1115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1116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1117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1118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1119</v>
      </c>
      <c r="B152" s="98">
        <v>1</v>
      </c>
      <c r="C152" s="99">
        <v>55</v>
      </c>
      <c r="D152" s="76">
        <v>0.5</v>
      </c>
      <c r="E152" s="77">
        <v>0.5</v>
      </c>
    </row>
    <row r="153" spans="1:5" x14ac:dyDescent="0.25">
      <c r="A153" s="75" t="s">
        <v>1120</v>
      </c>
      <c r="B153" s="98">
        <v>1</v>
      </c>
      <c r="C153" s="99">
        <v>10</v>
      </c>
      <c r="D153" s="76">
        <v>0.5</v>
      </c>
      <c r="E153" s="77">
        <v>0.5</v>
      </c>
    </row>
    <row r="154" spans="1:5" x14ac:dyDescent="0.25">
      <c r="A154" s="75" t="s">
        <v>1121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1122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1123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1124</v>
      </c>
      <c r="B157" s="98">
        <v>1</v>
      </c>
      <c r="C157" s="99">
        <v>6</v>
      </c>
      <c r="D157" s="76">
        <v>0.49</v>
      </c>
      <c r="E157" s="77">
        <v>0.49</v>
      </c>
    </row>
    <row r="158" spans="1:5" x14ac:dyDescent="0.25">
      <c r="A158" s="75" t="s">
        <v>1125</v>
      </c>
      <c r="B158" s="98">
        <v>1</v>
      </c>
      <c r="C158" s="99">
        <v>39</v>
      </c>
      <c r="D158" s="76">
        <v>0.49</v>
      </c>
      <c r="E158" s="77">
        <v>0.49</v>
      </c>
    </row>
    <row r="159" spans="1:5" x14ac:dyDescent="0.25">
      <c r="A159" s="75" t="s">
        <v>1126</v>
      </c>
      <c r="B159" s="98">
        <v>1</v>
      </c>
      <c r="C159" s="99">
        <v>2</v>
      </c>
      <c r="D159" s="76">
        <v>0.5</v>
      </c>
      <c r="E159" s="77">
        <v>0.49</v>
      </c>
    </row>
    <row r="160" spans="1:5" x14ac:dyDescent="0.25">
      <c r="A160" s="75" t="s">
        <v>1127</v>
      </c>
      <c r="B160" s="98">
        <v>1</v>
      </c>
      <c r="C160" s="99">
        <v>7</v>
      </c>
      <c r="D160" s="76">
        <v>0.49</v>
      </c>
      <c r="E160" s="77">
        <v>0.49</v>
      </c>
    </row>
    <row r="161" spans="1:5" x14ac:dyDescent="0.25">
      <c r="A161" s="75" t="s">
        <v>1128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1129</v>
      </c>
      <c r="B162" s="98">
        <v>1</v>
      </c>
      <c r="C162" s="99">
        <v>6</v>
      </c>
      <c r="D162" s="76">
        <v>0.49</v>
      </c>
      <c r="E162" s="77">
        <v>0.49</v>
      </c>
    </row>
    <row r="163" spans="1:5" x14ac:dyDescent="0.25">
      <c r="A163" s="75" t="s">
        <v>1130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1131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1132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1133</v>
      </c>
      <c r="B166" s="98">
        <v>1</v>
      </c>
      <c r="C166" s="99">
        <v>3</v>
      </c>
      <c r="D166" s="76">
        <v>0.48</v>
      </c>
      <c r="E166" s="77">
        <v>0.48</v>
      </c>
    </row>
    <row r="167" spans="1:5" x14ac:dyDescent="0.25">
      <c r="A167" s="75" t="s">
        <v>1134</v>
      </c>
      <c r="B167" s="98">
        <v>1</v>
      </c>
      <c r="C167" s="99">
        <v>13</v>
      </c>
      <c r="D167" s="76">
        <v>0.48</v>
      </c>
      <c r="E167" s="77">
        <v>0.48</v>
      </c>
    </row>
    <row r="168" spans="1:5" x14ac:dyDescent="0.25">
      <c r="A168" s="75" t="s">
        <v>1135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1136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1137</v>
      </c>
      <c r="B170" s="98">
        <v>1</v>
      </c>
      <c r="C170" s="99">
        <v>1</v>
      </c>
      <c r="D170" s="76">
        <v>0.47000000000000003</v>
      </c>
      <c r="E170" s="77">
        <v>0.47000000000000003</v>
      </c>
    </row>
    <row r="171" spans="1:5" x14ac:dyDescent="0.25">
      <c r="A171" s="75" t="s">
        <v>1138</v>
      </c>
      <c r="B171" s="98">
        <v>2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1139</v>
      </c>
      <c r="B172" s="98">
        <v>1</v>
      </c>
      <c r="C172" s="99">
        <v>4</v>
      </c>
      <c r="D172" s="76">
        <v>0.47000000000000003</v>
      </c>
      <c r="E172" s="77">
        <v>0.47000000000000003</v>
      </c>
    </row>
    <row r="173" spans="1:5" x14ac:dyDescent="0.25">
      <c r="A173" s="75" t="s">
        <v>1140</v>
      </c>
      <c r="B173" s="98">
        <v>1</v>
      </c>
      <c r="C173" s="99">
        <v>4</v>
      </c>
      <c r="D173" s="76">
        <v>0.48</v>
      </c>
      <c r="E173" s="77">
        <v>0.47000000000000003</v>
      </c>
    </row>
    <row r="174" spans="1:5" x14ac:dyDescent="0.25">
      <c r="A174" s="75" t="s">
        <v>1141</v>
      </c>
      <c r="B174" s="98">
        <v>1</v>
      </c>
      <c r="C174" s="99">
        <v>19</v>
      </c>
      <c r="D174" s="76">
        <v>0.47000000000000003</v>
      </c>
      <c r="E174" s="77">
        <v>0.47000000000000003</v>
      </c>
    </row>
    <row r="175" spans="1:5" x14ac:dyDescent="0.25">
      <c r="A175" s="75" t="s">
        <v>1142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1143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1144</v>
      </c>
      <c r="B177" s="98">
        <v>1</v>
      </c>
      <c r="C177" s="99">
        <v>36</v>
      </c>
      <c r="D177" s="76">
        <v>0.47000000000000003</v>
      </c>
      <c r="E177" s="77">
        <v>0.47000000000000003</v>
      </c>
    </row>
    <row r="178" spans="1:5" x14ac:dyDescent="0.25">
      <c r="A178" s="75" t="s">
        <v>1145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1146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1147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1148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1149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1150</v>
      </c>
      <c r="B183" s="98">
        <v>1</v>
      </c>
      <c r="C183" s="99">
        <v>6</v>
      </c>
      <c r="D183" s="76">
        <v>0.46</v>
      </c>
      <c r="E183" s="77">
        <v>0.46</v>
      </c>
    </row>
    <row r="184" spans="1:5" x14ac:dyDescent="0.25">
      <c r="A184" s="75" t="s">
        <v>1151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1152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1153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1154</v>
      </c>
      <c r="B187" s="98">
        <v>4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1155</v>
      </c>
      <c r="B188" s="98">
        <v>1</v>
      </c>
      <c r="C188" s="99">
        <v>2</v>
      </c>
      <c r="D188" s="76">
        <v>0.45</v>
      </c>
      <c r="E188" s="77">
        <v>0.45</v>
      </c>
    </row>
    <row r="189" spans="1:5" x14ac:dyDescent="0.25">
      <c r="A189" s="75" t="s">
        <v>1156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1157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1158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1159</v>
      </c>
      <c r="B192" s="98">
        <v>1</v>
      </c>
      <c r="C192" s="99">
        <v>8</v>
      </c>
      <c r="D192" s="76">
        <v>0.46</v>
      </c>
      <c r="E192" s="77">
        <v>0.45</v>
      </c>
    </row>
    <row r="193" spans="1:5" x14ac:dyDescent="0.25">
      <c r="A193" s="75" t="s">
        <v>1160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1161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1162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1163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1164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1165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1166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1167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1168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1169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1170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1171</v>
      </c>
      <c r="B204" s="98">
        <v>1</v>
      </c>
      <c r="C204" s="99">
        <v>7</v>
      </c>
      <c r="D204" s="76">
        <v>0.43</v>
      </c>
      <c r="E204" s="77">
        <v>0.42</v>
      </c>
    </row>
    <row r="205" spans="1:5" x14ac:dyDescent="0.25">
      <c r="A205" s="75" t="s">
        <v>1172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1173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1174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1175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1176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1177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1178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1179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1180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1181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1182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1183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1184</v>
      </c>
      <c r="B217" s="98">
        <v>1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1185</v>
      </c>
      <c r="B218" s="98">
        <v>7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1186</v>
      </c>
      <c r="B219" s="98">
        <v>4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1187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1188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1189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1190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1191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1192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1193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1194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1195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1196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1197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1198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1199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1200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1201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1202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1203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1204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1205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1206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1207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1208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1209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1210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1211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1212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1213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1214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1215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1216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1217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1218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1219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1220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1221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1222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1223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1224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1225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1226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1227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7:E17"/>
    <mergeCell ref="A18:A19"/>
    <mergeCell ref="B18:B19"/>
    <mergeCell ref="C18:C19"/>
    <mergeCell ref="D18:D19"/>
    <mergeCell ref="E18:E19"/>
    <mergeCell ref="A1:E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tabSelected="1" view="pageBreakPreview" topLeftCell="A132" zoomScaleNormal="100" zoomScaleSheetLayoutView="100" workbookViewId="0">
      <selection activeCell="C137" sqref="C137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1228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30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8.5311146181798622E-2</v>
      </c>
      <c r="D5" s="40">
        <v>8.5733716538373639E-2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0.17499570920081919</v>
      </c>
      <c r="D6" s="45">
        <v>0.17468322568320144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0.12571661274003687</v>
      </c>
      <c r="D7" s="50">
        <v>0.12570429191268692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0.15737253640243293</v>
      </c>
      <c r="D8" s="50">
        <v>0.15698366844914163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0.15222196829234699</v>
      </c>
      <c r="D9" s="50">
        <v>0.1518979056557436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0.25481117541439369</v>
      </c>
      <c r="D10" s="50">
        <v>0.25476057177549549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6.0761865401071723E-2</v>
      </c>
      <c r="D11" s="50">
        <v>6.0754843528544204E-2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0.14943350052510254</v>
      </c>
      <c r="D12" s="50">
        <v>0.14950957184659469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9.2346362667323711E-2</v>
      </c>
      <c r="D13" s="50">
        <v>9.2311987073481455E-2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1229</v>
      </c>
      <c r="C14" s="39">
        <v>0.16026561947873202</v>
      </c>
      <c r="D14" s="50">
        <v>0.1597834143399354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1230</v>
      </c>
      <c r="C15" s="39">
        <v>0.18057303937895466</v>
      </c>
      <c r="D15" s="50">
        <v>0.17996260182724499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0.22053371687044998</v>
      </c>
      <c r="D16" s="50">
        <v>0.21999114147842386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0.11579014041254007</v>
      </c>
      <c r="D17" s="50">
        <v>0.11536351344252511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0.19809858501074429</v>
      </c>
      <c r="D18" s="50">
        <v>0.19747513231129088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5.7867549985292761E-2</v>
      </c>
      <c r="D19" s="50">
        <v>5.7751272644629606E-2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0.12420947813068377</v>
      </c>
      <c r="D20" s="50">
        <v>0.12420113262536474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6.7590661748600192E-2</v>
      </c>
      <c r="D21" s="50">
        <v>6.757767358045165E-2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0.14376778805213483</v>
      </c>
      <c r="D22" s="50">
        <v>0.1438029259778798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0.20661410819858855</v>
      </c>
      <c r="D23" s="50">
        <v>0.20601624331172824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0.11236016011723082</v>
      </c>
      <c r="D24" s="50">
        <v>0.11220715693907257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0.1251351655718872</v>
      </c>
      <c r="D25" s="50">
        <v>0.12477819681219754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0.10447457397550756</v>
      </c>
      <c r="D26" s="50">
        <v>0.10429062896042726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1231</v>
      </c>
      <c r="C27" s="39">
        <v>0.13113569447171206</v>
      </c>
      <c r="D27" s="50">
        <v>0.13077517141368028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0.18463870122985898</v>
      </c>
      <c r="D28" s="50">
        <v>0.18406474897831385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0.23261509558681015</v>
      </c>
      <c r="D29" s="50">
        <v>0.23204086229925888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0.11912571411091656</v>
      </c>
      <c r="D30" s="50">
        <v>0.11872290782183054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0.21171718229699099</v>
      </c>
      <c r="D31" s="50">
        <v>0.21107033099696815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8.4347376108816929E-2</v>
      </c>
      <c r="D32" s="50">
        <v>8.4033522385518339E-2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0.18495983376885594</v>
      </c>
      <c r="D33" s="50">
        <v>0.18427720325672797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0.11367392539542343</v>
      </c>
      <c r="D34" s="50">
        <v>0.11340597910409481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0.15962196361997619</v>
      </c>
      <c r="D35" s="50">
        <v>0.15917449526311195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0.11806452157475435</v>
      </c>
      <c r="D36" s="50">
        <v>0.11765506535851604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0.12201580912225143</v>
      </c>
      <c r="D37" s="50">
        <v>0.12238449101265651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0.29103695251779094</v>
      </c>
      <c r="D38" s="50">
        <v>0.29265808539888405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0.11095776518944102</v>
      </c>
      <c r="D39" s="50">
        <v>0.11060919700641862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0.18011596252602746</v>
      </c>
      <c r="D40" s="50">
        <v>0.18363093263549451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1232</v>
      </c>
      <c r="C41" s="39">
        <v>0.15867043638287998</v>
      </c>
      <c r="D41" s="50">
        <v>0.15863339015651259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1233</v>
      </c>
      <c r="C42" s="39">
        <v>6.6584762322216925E-2</v>
      </c>
      <c r="D42" s="50">
        <v>6.6693665940585872E-2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1234</v>
      </c>
      <c r="C43" s="39">
        <v>0.10527975319958391</v>
      </c>
      <c r="D43" s="50">
        <v>0.10545194493932371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0.1147309702537295</v>
      </c>
      <c r="D44" s="50">
        <v>0.1166207135834465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6.9106490584725219E-2</v>
      </c>
      <c r="D45" s="50">
        <v>6.9097346290212691E-2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7.6501447326040334E-2</v>
      </c>
      <c r="D46" s="50">
        <v>7.6220206133157636E-2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0.11519552556438628</v>
      </c>
      <c r="D47" s="50">
        <v>0.11483931934593816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0.16229036956073045</v>
      </c>
      <c r="D48" s="50">
        <v>0.16225970628736608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7.3616767127033259E-2</v>
      </c>
      <c r="D49" s="50">
        <v>7.3399646876597918E-2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0.13468704312765356</v>
      </c>
      <c r="D50" s="50">
        <v>0.13431283663569021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0.24571441138727718</v>
      </c>
      <c r="D51" s="50">
        <v>0.24478409232383025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9.9196068763548778E-2</v>
      </c>
      <c r="D52" s="50">
        <v>9.8936471761621861E-2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1235</v>
      </c>
      <c r="C53" s="39">
        <v>7.4600337601127942E-2</v>
      </c>
      <c r="D53" s="50">
        <v>7.4395925726736492E-2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1236</v>
      </c>
      <c r="C54" s="39">
        <v>0.11795349051853302</v>
      </c>
      <c r="D54" s="50">
        <v>0.11763028696660241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9.3916834433878493E-2</v>
      </c>
      <c r="D55" s="50">
        <v>9.3587358003132282E-2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1237</v>
      </c>
      <c r="C56" s="39">
        <v>6.5898640047376278E-2</v>
      </c>
      <c r="D56" s="50">
        <v>6.5731827208236421E-2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1238</v>
      </c>
      <c r="C57" s="39">
        <v>0.10419489862864766</v>
      </c>
      <c r="D57" s="50">
        <v>0.10393114437132704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5.7918429154831252E-2</v>
      </c>
      <c r="D58" s="50">
        <v>5.8597989829441761E-2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0.20786170672231741</v>
      </c>
      <c r="D59" s="50">
        <v>0.20744431292256471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0.21118651920324202</v>
      </c>
      <c r="D60" s="50">
        <v>0.21075858872873388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0.20879656144242906</v>
      </c>
      <c r="D61" s="58">
        <v>0.20837835784685019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0.17009531918387566</v>
      </c>
      <c r="D62" s="58">
        <v>0.17002551480228625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0.19510931981011029</v>
      </c>
      <c r="D63" s="58">
        <v>0.19455398201265317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0.12485677505505459</v>
      </c>
      <c r="D64" s="58">
        <v>0.12473845113949646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0.10375979783926392</v>
      </c>
      <c r="D65" s="58">
        <v>0.10427174864209679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6.3380692039417236E-2</v>
      </c>
      <c r="D66" s="58">
        <v>6.4019218619347243E-2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0.11209307892404553</v>
      </c>
      <c r="D67" s="50">
        <v>0.11180908815676407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1239</v>
      </c>
      <c r="C68" s="39">
        <v>7.0204116340637807E-2</v>
      </c>
      <c r="D68" s="50">
        <v>7.0041773735099983E-2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7.8250120173036286E-2</v>
      </c>
      <c r="D69" s="50">
        <v>7.8021807747916477E-2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1240</v>
      </c>
      <c r="C70" s="39">
        <v>0.15264584471006049</v>
      </c>
      <c r="D70" s="50">
        <v>0.15212211447063884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0.13210817512101966</v>
      </c>
      <c r="D71" s="50">
        <v>0.13208058841640419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0.11134636502493046</v>
      </c>
      <c r="D72" s="50">
        <v>0.11100381994647257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0.11518678431191605</v>
      </c>
      <c r="D73" s="50">
        <v>0.11516888956195447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0.22913011805564099</v>
      </c>
      <c r="D74" s="50">
        <v>0.22884436111636119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0.10566743822929003</v>
      </c>
      <c r="D75" s="50">
        <v>0.10568023466702473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0.12009302170840423</v>
      </c>
      <c r="D76" s="50">
        <v>0.1197116409649381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6.0657112131431851E-2</v>
      </c>
      <c r="D77" s="50">
        <v>6.0511417129042483E-2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0.17779088244373142</v>
      </c>
      <c r="D78" s="50">
        <v>0.17732748959920652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0.15769039608133525</v>
      </c>
      <c r="D79" s="50">
        <v>0.15738178486097315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0.13241612005654591</v>
      </c>
      <c r="D80" s="50">
        <v>0.13224568885448501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0.20741964595059648</v>
      </c>
      <c r="D81" s="50">
        <v>0.20817340983818139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1241</v>
      </c>
      <c r="C82" s="39">
        <v>7.8484233359638902E-2</v>
      </c>
      <c r="D82" s="50">
        <v>7.8323635388109547E-2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1242</v>
      </c>
      <c r="C83" s="39">
        <v>0.12409446891431397</v>
      </c>
      <c r="D83" s="50">
        <v>0.12384054122549616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0.12174905085130318</v>
      </c>
      <c r="D84" s="50">
        <v>0.12152434837392255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5.0146221841821659E-2</v>
      </c>
      <c r="D85" s="50">
        <v>5.0029764762004741E-2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0.22656908620524507</v>
      </c>
      <c r="D86" s="50">
        <v>0.22622185460432967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0.12414189772710793</v>
      </c>
      <c r="D87" s="50">
        <v>0.1238042038795725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1243</v>
      </c>
      <c r="C88" s="39">
        <v>6.6706914887235597E-2</v>
      </c>
      <c r="D88" s="50">
        <v>6.6458866552988174E-2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6.2799339647890709E-2</v>
      </c>
      <c r="D89" s="50">
        <v>6.2730594208549026E-2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1244</v>
      </c>
      <c r="C90" s="39">
        <v>7.6678300002231387E-2</v>
      </c>
      <c r="D90" s="50">
        <v>7.6481668715273815E-2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1245</v>
      </c>
      <c r="C91" s="39">
        <v>0.12123903755837266</v>
      </c>
      <c r="D91" s="50">
        <v>0.1209281361953546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9.5683009020869458E-2</v>
      </c>
      <c r="D92" s="50">
        <v>9.5380262324861242E-2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0.16353729685392315</v>
      </c>
      <c r="D93" s="50">
        <v>0.16350807998038036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5.7675148630962882E-2</v>
      </c>
      <c r="D94" s="50">
        <v>5.7680586756526618E-2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0.22576128289224065</v>
      </c>
      <c r="D95" s="50">
        <v>0.22533545106503708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9.6305146474744863E-2</v>
      </c>
      <c r="D96" s="50">
        <v>9.6209667973604446E-2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0.1932743366741716</v>
      </c>
      <c r="D97" s="50">
        <v>0.19274945441772273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1246</v>
      </c>
      <c r="C98" s="39">
        <v>7.0768744013345722E-2</v>
      </c>
      <c r="D98" s="50">
        <v>7.0558765913766322E-2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5.9068706386338807E-2</v>
      </c>
      <c r="D99" s="50">
        <v>5.8972580959274587E-2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0.14932553903676909</v>
      </c>
      <c r="D100" s="50">
        <v>0.14893672489151583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1247</v>
      </c>
      <c r="C101" s="39">
        <v>0.19688331102752049</v>
      </c>
      <c r="D101" s="50">
        <v>0.19678961520483484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0.19338460676398339</v>
      </c>
      <c r="D102" s="50">
        <v>0.19273626221234968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0.11136848553603061</v>
      </c>
      <c r="D103" s="50">
        <v>0.1108638208899777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8.9175377092864827E-2</v>
      </c>
      <c r="D104" s="50">
        <v>8.9016286768319838E-2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0.18551587182240392</v>
      </c>
      <c r="D105" s="50">
        <v>0.18548004594840961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0.16971607424743415</v>
      </c>
      <c r="D106" s="50">
        <v>0.1693147723664952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7.6871041634559975E-2</v>
      </c>
      <c r="D107" s="50">
        <v>7.7396396350269361E-2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0.2502258816681559</v>
      </c>
      <c r="D108" s="50">
        <v>0.24961089005389692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0.23344428998977779</v>
      </c>
      <c r="D109" s="50">
        <v>0.23364378507325523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7.5513137832557767E-2</v>
      </c>
      <c r="D110" s="50">
        <v>7.5343041982449441E-2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0.15515085044070251</v>
      </c>
      <c r="D111" s="50">
        <v>0.15454461604085207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0.16113429182172065</v>
      </c>
      <c r="D112" s="50">
        <v>0.16089303221783863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0.1143462643144898</v>
      </c>
      <c r="D113" s="50">
        <v>0.11607228420923935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0.28172803962856729</v>
      </c>
      <c r="D114" s="50">
        <v>0.28169718269930394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0.20901523373652822</v>
      </c>
      <c r="D115" s="50">
        <v>0.20858531705927724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0.21711615515535659</v>
      </c>
      <c r="D116" s="50">
        <v>0.21676627531038573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0.16600291874335654</v>
      </c>
      <c r="D117" s="50">
        <v>0.16555971540183181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0.10278320226310854</v>
      </c>
      <c r="D118" s="50">
        <v>0.10249746707081318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0.31293847976702316</v>
      </c>
      <c r="D119" s="50">
        <v>0.31196288504115388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0.16239741177155592</v>
      </c>
      <c r="D120" s="50">
        <v>0.16203751581686743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0.17762378767583512</v>
      </c>
      <c r="D121" s="50">
        <v>0.17744238013814126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1248</v>
      </c>
      <c r="C122" s="39">
        <v>0.27943225411208644</v>
      </c>
      <c r="D122" s="50">
        <v>0.2793866081489651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0.27553216680584031</v>
      </c>
      <c r="D123" s="50">
        <v>0.27552746754164448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5.1081203551516616E-2</v>
      </c>
      <c r="D124" s="50">
        <v>5.1098105613191391E-2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6.7201128139524682E-2</v>
      </c>
      <c r="D125" s="50">
        <v>6.720148933373199E-2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5.803984992791536E-2</v>
      </c>
      <c r="D126" s="50">
        <v>5.8018852367191363E-2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9.176906041328603E-2</v>
      </c>
      <c r="D127" s="50">
        <v>9.1735860354688267E-2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9.1933196414696897E-2</v>
      </c>
      <c r="D128" s="50">
        <v>9.1926089513511014E-2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0.21988033481155389</v>
      </c>
      <c r="D129" s="50">
        <v>0.21967876377492115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0.21423108107413388</v>
      </c>
      <c r="D130" s="50">
        <v>0.2135565290709473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0.24690665892829416</v>
      </c>
      <c r="D131" s="50">
        <v>0.24617294892016853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0.24801003216113446</v>
      </c>
      <c r="D132" s="50">
        <v>0.24727971883387195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0.24815620932938043</v>
      </c>
      <c r="D133" s="50">
        <v>0.24750456570291646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0.24644469948079453</v>
      </c>
      <c r="D134" s="50">
        <v>0.24571065538433631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0.12842612705943018</v>
      </c>
      <c r="D135" s="50">
        <v>0.128120343922075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5.5959080149497437E-2</v>
      </c>
      <c r="D136" s="50">
        <v>5.5809674169102749E-2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0.17428329872683268</v>
      </c>
      <c r="D137" s="50">
        <v>0.17428329872683268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1249</v>
      </c>
      <c r="C138" s="39">
        <v>0.17427367023265522</v>
      </c>
      <c r="D138" s="50">
        <v>0.17428118283159214</v>
      </c>
      <c r="E138" s="51">
        <v>0</v>
      </c>
      <c r="F138" s="52">
        <v>1</v>
      </c>
    </row>
    <row r="139" spans="1:6" x14ac:dyDescent="0.25">
      <c r="A139" s="48" t="s">
        <v>304</v>
      </c>
      <c r="B139" s="53" t="s">
        <v>305</v>
      </c>
      <c r="C139" s="39">
        <v>0.18544807953306072</v>
      </c>
      <c r="D139" s="50">
        <v>0.18489126052225241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0.12539732662456771</v>
      </c>
      <c r="D140" s="50">
        <v>0.12535472495656219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9.0689741659137402E-2</v>
      </c>
      <c r="D141" s="50">
        <v>9.0655180424230833E-2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8.5461605705628579E-2</v>
      </c>
      <c r="D142" s="50">
        <v>8.5326641534409872E-2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5.4426436462341535E-2</v>
      </c>
      <c r="D143" s="50">
        <v>5.4395875309175931E-2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0.11276695497643772</v>
      </c>
      <c r="D144" s="50">
        <v>0.11236285500178357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0.21385860816968624</v>
      </c>
      <c r="D145" s="50">
        <v>0.21335810108841805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0.2690183604007032</v>
      </c>
      <c r="D146" s="50">
        <v>0.26796327571078271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0.26845792989153677</v>
      </c>
      <c r="D147" s="50">
        <v>0.26738609551720838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8.9239705492083612E-2</v>
      </c>
      <c r="D148" s="50">
        <v>8.9101813550375705E-2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0.1017924723857915</v>
      </c>
      <c r="D149" s="50">
        <v>0.10162490483966863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0.33489158354136411</v>
      </c>
      <c r="D150" s="50">
        <v>0.33493711842472562</v>
      </c>
      <c r="E150" s="51">
        <v>1</v>
      </c>
      <c r="F150" s="52">
        <v>0</v>
      </c>
    </row>
    <row r="151" spans="1:6" x14ac:dyDescent="0.25">
      <c r="A151" s="48" t="s">
        <v>328</v>
      </c>
      <c r="B151" s="49" t="s">
        <v>1250</v>
      </c>
      <c r="C151" s="39">
        <v>9.3568360682900212E-2</v>
      </c>
      <c r="D151" s="50">
        <v>9.4078542776255478E-2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1251</v>
      </c>
      <c r="C152" s="39">
        <v>0.16924389002249324</v>
      </c>
      <c r="D152" s="50">
        <v>0.1688184690978147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0.51648459165708183</v>
      </c>
      <c r="D153" s="50">
        <v>0.51618222486200738</v>
      </c>
      <c r="E153" s="51">
        <v>1</v>
      </c>
      <c r="F153" s="52">
        <v>0</v>
      </c>
    </row>
    <row r="154" spans="1:6" x14ac:dyDescent="0.25">
      <c r="A154" s="48" t="s">
        <v>334</v>
      </c>
      <c r="B154" s="49" t="s">
        <v>1252</v>
      </c>
      <c r="C154" s="39">
        <v>0.3137234235413755</v>
      </c>
      <c r="D154" s="50">
        <v>0.31371796549008907</v>
      </c>
      <c r="E154" s="51">
        <v>0</v>
      </c>
      <c r="F154" s="52">
        <v>1</v>
      </c>
    </row>
    <row r="155" spans="1:6" x14ac:dyDescent="0.25">
      <c r="A155" s="48" t="s">
        <v>336</v>
      </c>
      <c r="B155" s="49" t="s">
        <v>337</v>
      </c>
      <c r="C155" s="39">
        <v>0.24136097754211125</v>
      </c>
      <c r="D155" s="50">
        <v>0.2418422383160059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9.9752627386221232E-2</v>
      </c>
      <c r="D156" s="50">
        <v>9.9840779801884022E-2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0.14412154212372996</v>
      </c>
      <c r="D157" s="50">
        <v>0.14411235736568676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0.21822412856436169</v>
      </c>
      <c r="D158" s="50">
        <v>0.2179786884151316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8.8320340829990893E-2</v>
      </c>
      <c r="D159" s="50">
        <v>8.8100541080762346E-2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0.23941426294556717</v>
      </c>
      <c r="D160" s="50">
        <v>0.23847935798797312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7.7740651741445482E-2</v>
      </c>
      <c r="D161" s="50">
        <v>7.7559080377709061E-2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5.1206360466112516E-2</v>
      </c>
      <c r="D162" s="50">
        <v>5.1416092647974365E-2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0.20879034032905489</v>
      </c>
      <c r="D163" s="50">
        <v>0.20816452338099828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5.966188847826364E-2</v>
      </c>
      <c r="D164" s="50">
        <v>5.953949866005593E-2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1253</v>
      </c>
      <c r="C165" s="39">
        <v>0.11994228123076349</v>
      </c>
      <c r="D165" s="50">
        <v>0.11993172490186017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0.33760725860237845</v>
      </c>
      <c r="D166" s="50">
        <v>0.3376371898283973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0.33648167544558683</v>
      </c>
      <c r="D167" s="50">
        <v>0.33651257455933148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0.26599050249671619</v>
      </c>
      <c r="D168" s="50">
        <v>0.26583052459422152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3.4304832310076888E-2</v>
      </c>
      <c r="D169" s="50">
        <v>3.4285872664607427E-2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0.18463515831554325</v>
      </c>
      <c r="D170" s="50">
        <v>0.18375052409225265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0.11126546608219623</v>
      </c>
      <c r="D171" s="50">
        <v>0.11103544220721853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0.34382071440935136</v>
      </c>
      <c r="D172" s="50">
        <v>0.34325408253464557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0.13870058389601597</v>
      </c>
      <c r="D173" s="50">
        <v>0.13829088712047985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1254</v>
      </c>
      <c r="C174" s="39">
        <v>7.0287468248725296E-2</v>
      </c>
      <c r="D174" s="50">
        <v>7.0347936584324575E-2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1255</v>
      </c>
      <c r="C175" s="39">
        <v>5.2579273423203961E-2</v>
      </c>
      <c r="D175" s="50">
        <v>5.2457811432054142E-2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1256</v>
      </c>
      <c r="C176" s="79">
        <v>8.2349218209453859E-2</v>
      </c>
      <c r="D176" s="50">
        <v>8.2257065164590887E-2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1257</v>
      </c>
      <c r="C177" s="39">
        <v>7.3793302387993143E-2</v>
      </c>
      <c r="D177" s="58">
        <v>7.3724997279419155E-2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0.14944128043919569</v>
      </c>
      <c r="D178" s="50">
        <v>0.14907437348181854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1258</v>
      </c>
      <c r="C179" s="39">
        <v>8.0193056889011918E-2</v>
      </c>
      <c r="D179" s="50">
        <v>7.9981376005635624E-2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0.18964054628413102</v>
      </c>
      <c r="D180" s="50">
        <v>0.18899392437063856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1259</v>
      </c>
      <c r="C181" s="39">
        <v>9.5455504346221812E-2</v>
      </c>
      <c r="D181" s="50">
        <v>9.5073533948381389E-2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0.22850093043345565</v>
      </c>
      <c r="D182" s="50">
        <v>0.22863891744772274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0.21237199640386561</v>
      </c>
      <c r="D183" s="50">
        <v>0.21191389048547374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0.17709886000491731</v>
      </c>
      <c r="D184" s="50">
        <v>0.17659046681131332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1260</v>
      </c>
      <c r="C185" s="39">
        <v>0.3366375809621448</v>
      </c>
      <c r="D185" s="50">
        <v>0.3366666369732001</v>
      </c>
      <c r="E185" s="51">
        <v>0</v>
      </c>
      <c r="F185" s="52">
        <v>1</v>
      </c>
    </row>
    <row r="186" spans="1:6" x14ac:dyDescent="0.25">
      <c r="A186" s="48" t="s">
        <v>398</v>
      </c>
      <c r="B186" s="49" t="s">
        <v>399</v>
      </c>
      <c r="C186" s="39">
        <v>7.731006229020089E-2</v>
      </c>
      <c r="D186" s="50">
        <v>7.7060934378944707E-2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7.4636854217363144E-2</v>
      </c>
      <c r="D187" s="50">
        <v>7.4401498752118322E-2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0.1901754840787209</v>
      </c>
      <c r="D188" s="50">
        <v>0.18974236757459689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0.12498542050913722</v>
      </c>
      <c r="D189" s="50">
        <v>0.12532036212587788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6.9246723507007474E-2</v>
      </c>
      <c r="D190" s="50">
        <v>6.9025436930677364E-2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0.38547245344772196</v>
      </c>
      <c r="D191" s="50">
        <v>0.38448832886456574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1261</v>
      </c>
      <c r="C192" s="39">
        <v>6.5461562934912815E-2</v>
      </c>
      <c r="D192" s="50">
        <v>6.5298407168027511E-2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1262</v>
      </c>
      <c r="C193" s="39">
        <v>9.3645320625834264E-2</v>
      </c>
      <c r="D193" s="50">
        <v>9.3382632796740903E-2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0.11256243913496466</v>
      </c>
      <c r="D194" s="50">
        <v>0.11238521675820658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0.17509715837344184</v>
      </c>
      <c r="D195" s="50">
        <v>0.17505720343718784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0.18915752647613171</v>
      </c>
      <c r="D196" s="50">
        <v>0.18859485472882534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1263</v>
      </c>
      <c r="C197" s="39">
        <v>0.15371638544830962</v>
      </c>
      <c r="D197" s="50">
        <v>0.152982432499358</v>
      </c>
      <c r="E197" s="51">
        <v>0</v>
      </c>
      <c r="F197" s="52">
        <v>1</v>
      </c>
    </row>
    <row r="198" spans="1:6" x14ac:dyDescent="0.25">
      <c r="A198" s="48" t="s">
        <v>422</v>
      </c>
      <c r="B198" s="49" t="s">
        <v>423</v>
      </c>
      <c r="C198" s="39">
        <v>0.11626036761347258</v>
      </c>
      <c r="D198" s="50">
        <v>0.11715754636293857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1264</v>
      </c>
      <c r="C199" s="39">
        <v>0.1977834010914096</v>
      </c>
      <c r="D199" s="50">
        <v>0.19718399192559904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0.14654924328466779</v>
      </c>
      <c r="D200" s="50">
        <v>0.1460261641448754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0.19629190638526833</v>
      </c>
      <c r="D201" s="50">
        <v>0.19567948124222015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0.15275569378464504</v>
      </c>
      <c r="D202" s="50">
        <v>0.1522134099373475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0.12848350352663959</v>
      </c>
      <c r="D203" s="50">
        <v>0.12825881880271384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1265</v>
      </c>
      <c r="C204" s="39">
        <v>9.1243448022219717E-2</v>
      </c>
      <c r="D204" s="50">
        <v>9.0945983629382443E-2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9.2705276248340851E-2</v>
      </c>
      <c r="D205" s="50">
        <v>9.2430174654799635E-2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1266</v>
      </c>
      <c r="C206" s="39">
        <v>9.0204599912651659E-2</v>
      </c>
      <c r="D206" s="50">
        <v>9.0208430274031415E-2</v>
      </c>
      <c r="E206" s="51">
        <v>0</v>
      </c>
      <c r="F206" s="52">
        <v>1</v>
      </c>
    </row>
    <row r="207" spans="1:6" x14ac:dyDescent="0.25">
      <c r="A207" s="48" t="s">
        <v>440</v>
      </c>
      <c r="B207" s="49" t="s">
        <v>441</v>
      </c>
      <c r="C207" s="39">
        <v>0.10687683564709519</v>
      </c>
      <c r="D207" s="50">
        <v>0.10655173823457786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0.11255993338539792</v>
      </c>
      <c r="D208" s="50">
        <v>0.11211833319591687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1267</v>
      </c>
      <c r="C209" s="39">
        <v>6.5651163358737094E-2</v>
      </c>
      <c r="D209" s="50">
        <v>6.568876446614029E-2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9.5424716895424852E-2</v>
      </c>
      <c r="D210" s="50">
        <v>9.7389710591589101E-2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8.9080346171196562E-2</v>
      </c>
      <c r="D211" s="50">
        <v>8.884721305591893E-2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0.22632976928963203</v>
      </c>
      <c r="D212" s="58">
        <v>0.22774437843915168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0.14899216869701337</v>
      </c>
      <c r="D213" s="58">
        <v>0.14846693743910855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1268</v>
      </c>
      <c r="C214" s="39">
        <v>7.8306510551522573E-2</v>
      </c>
      <c r="D214" s="50">
        <v>7.8216373822652313E-2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0.13358277017219541</v>
      </c>
      <c r="D215" s="50">
        <v>0.13351791097004223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9.7859083784391107E-2</v>
      </c>
      <c r="D216" s="50">
        <v>9.8606873056757333E-2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0.33469475132725102</v>
      </c>
      <c r="D217" s="50">
        <v>0.33414444547284866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0.17163596228918643</v>
      </c>
      <c r="D218" s="50">
        <v>0.17176208820244088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8.8537129668794692E-2</v>
      </c>
      <c r="D219" s="50">
        <v>8.8197266115242465E-2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0.1198438219212165</v>
      </c>
      <c r="D220" s="50">
        <v>0.11942420752845137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0.13137641114161927</v>
      </c>
      <c r="D221" s="50">
        <v>0.13110292720571617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7.1487038112254764E-2</v>
      </c>
      <c r="D222" s="50">
        <v>7.1243929153518848E-2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0.21295633598311919</v>
      </c>
      <c r="D223" s="50">
        <v>0.2124049791572899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0.18007189099335</v>
      </c>
      <c r="D224" s="50">
        <v>0.18001379144919866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0.20956020492609378</v>
      </c>
      <c r="D225" s="50">
        <v>0.20898042298803834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0.24107538766035019</v>
      </c>
      <c r="D226" s="50">
        <v>0.24047880248143455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9.0794614532569429E-2</v>
      </c>
      <c r="D227" s="50">
        <v>9.0511555060453455E-2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0.15917915349213846</v>
      </c>
      <c r="D228" s="50">
        <v>0.15898419069470809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0.10609110561899208</v>
      </c>
      <c r="D229" s="50">
        <v>0.10633795603974648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0.14507136187045774</v>
      </c>
      <c r="D230" s="50">
        <v>0.14503442790737583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1269</v>
      </c>
      <c r="C231" s="39">
        <v>0.17968414164210178</v>
      </c>
      <c r="D231" s="58">
        <v>0.17960874113049755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0.17367710159798541</v>
      </c>
      <c r="D232" s="58">
        <v>0.17313588251565418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8.5296505888730417E-2</v>
      </c>
      <c r="D233" s="50">
        <v>8.5036979596829834E-2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0.14917339958211531</v>
      </c>
      <c r="D234" s="50">
        <v>0.14914554785885978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9.8755935390062791E-2</v>
      </c>
      <c r="D235" s="50">
        <v>9.8603057981413958E-2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0.10955303226146931</v>
      </c>
      <c r="D236" s="50">
        <v>0.10953956105965312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7.7285923227858905E-2</v>
      </c>
      <c r="D237" s="50">
        <v>7.7044362248149395E-2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1270</v>
      </c>
      <c r="C238" s="39">
        <v>9.4478017722942551E-2</v>
      </c>
      <c r="D238" s="50">
        <v>9.44676939122987E-2</v>
      </c>
      <c r="E238" s="51">
        <v>0</v>
      </c>
      <c r="F238" s="52">
        <v>1</v>
      </c>
    </row>
    <row r="239" spans="1:6" x14ac:dyDescent="0.25">
      <c r="A239" s="48" t="s">
        <v>504</v>
      </c>
      <c r="B239" s="49" t="s">
        <v>505</v>
      </c>
      <c r="C239" s="39">
        <v>0.18040595645519492</v>
      </c>
      <c r="D239" s="50">
        <v>0.18192301582688888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7.0475994970171499E-2</v>
      </c>
      <c r="D240" s="50">
        <v>7.0669103310888465E-2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0.14751257644426768</v>
      </c>
      <c r="D241" s="50">
        <v>0.14743120281936714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1271</v>
      </c>
      <c r="C242" s="39">
        <v>7.9924388678192321E-2</v>
      </c>
      <c r="D242" s="50">
        <v>7.9777820599577998E-2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7.5913454793955004E-2</v>
      </c>
      <c r="D243" s="50">
        <v>7.5709729285169031E-2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7.0159398651594443E-2</v>
      </c>
      <c r="D244" s="58">
        <v>7.0153006005652274E-2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0.19387875356139542</v>
      </c>
      <c r="D245" s="58">
        <v>0.19360831350499749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9.5624317818868362E-2</v>
      </c>
      <c r="D246" s="50">
        <v>9.5354388706589313E-2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0.17071474504285725</v>
      </c>
      <c r="D247" s="50">
        <v>0.1700431686724001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0.15568409095348679</v>
      </c>
      <c r="D248" s="50">
        <v>0.15525765467794789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1272</v>
      </c>
      <c r="C249" s="39">
        <v>8.1968478202802203E-2</v>
      </c>
      <c r="D249" s="50">
        <v>8.1758626738456686E-2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8.9930714769055911E-2</v>
      </c>
      <c r="D250" s="50">
        <v>8.9938039050209195E-2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7.191211341904015E-2</v>
      </c>
      <c r="D251" s="50">
        <v>7.184141658202095E-2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1273</v>
      </c>
      <c r="C252" s="39">
        <v>0.10135528336417818</v>
      </c>
      <c r="D252" s="50">
        <v>0.10106790763849999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1274</v>
      </c>
      <c r="C253" s="39">
        <v>8.6357440908067754E-2</v>
      </c>
      <c r="D253" s="50">
        <v>8.6070210691554488E-2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0.18154289803736012</v>
      </c>
      <c r="D254" s="50">
        <v>0.18131471748803474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5.8689302302424737E-2</v>
      </c>
      <c r="D255" s="50">
        <v>5.8567900003114584E-2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1275</v>
      </c>
      <c r="C256" s="39">
        <v>0.12103264500107147</v>
      </c>
      <c r="D256" s="50">
        <v>0.1208266700351544</v>
      </c>
      <c r="E256" s="51">
        <v>0</v>
      </c>
      <c r="F256" s="52">
        <v>1</v>
      </c>
    </row>
    <row r="257" spans="1:6" x14ac:dyDescent="0.25">
      <c r="A257" s="48" t="s">
        <v>540</v>
      </c>
      <c r="B257" s="49" t="s">
        <v>541</v>
      </c>
      <c r="C257" s="39">
        <v>9.5258428627963063E-2</v>
      </c>
      <c r="D257" s="58">
        <v>9.4994409371949362E-2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4.6587448865929526E-2</v>
      </c>
      <c r="D258" s="58">
        <v>4.6604097518344816E-2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1276</v>
      </c>
      <c r="C259" s="39">
        <v>9.090975260180581E-2</v>
      </c>
      <c r="D259" s="50">
        <v>9.0722775180140311E-2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1277</v>
      </c>
      <c r="C260" s="39">
        <v>6.6521418720778311E-2</v>
      </c>
      <c r="D260" s="50">
        <v>6.6387546140351167E-2</v>
      </c>
      <c r="E260" s="51">
        <v>0</v>
      </c>
      <c r="F260" s="52">
        <v>0</v>
      </c>
    </row>
    <row r="261" spans="1:6" x14ac:dyDescent="0.25">
      <c r="A261" s="48" t="s">
        <v>546</v>
      </c>
      <c r="B261" s="49" t="s">
        <v>1278</v>
      </c>
      <c r="C261" s="39">
        <v>0.10517959817171194</v>
      </c>
      <c r="D261" s="50">
        <v>0.104967927036515</v>
      </c>
      <c r="E261" s="51">
        <v>1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7.1802628910260513E-2</v>
      </c>
      <c r="D262" s="50">
        <v>7.1466911843008019E-2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0.17901746738704558</v>
      </c>
      <c r="D263" s="50">
        <v>0.17839027319257875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0.21948014100901328</v>
      </c>
      <c r="D264" s="50">
        <v>0.21897511165267777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1279</v>
      </c>
      <c r="C265" s="39">
        <v>0.22027725055607481</v>
      </c>
      <c r="D265" s="50">
        <v>0.21974193747776877</v>
      </c>
      <c r="E265" s="51">
        <v>0</v>
      </c>
      <c r="F265" s="52">
        <v>1</v>
      </c>
    </row>
    <row r="266" spans="1:6" x14ac:dyDescent="0.25">
      <c r="A266" s="48" t="s">
        <v>557</v>
      </c>
      <c r="B266" s="49" t="s">
        <v>558</v>
      </c>
      <c r="C266" s="39">
        <v>0.12635831556807686</v>
      </c>
      <c r="D266" s="50">
        <v>0.12634776825127156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0.17822204579417461</v>
      </c>
      <c r="D267" s="50">
        <v>0.17861148390063772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5.6625429441744986E-2</v>
      </c>
      <c r="D268" s="50">
        <v>5.6442444885212231E-2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9.6716844520283465E-2</v>
      </c>
      <c r="D269" s="50">
        <v>9.6657134081713683E-2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8.7678639617640663E-2</v>
      </c>
      <c r="D270" s="58">
        <v>8.7350023674500038E-2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0.21658434880142299</v>
      </c>
      <c r="D271" s="58">
        <v>0.21647173356453894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1280</v>
      </c>
      <c r="C272" s="39">
        <v>8.2037298954548796E-2</v>
      </c>
      <c r="D272" s="50">
        <v>8.1847840309797304E-2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8.9783102921832114E-2</v>
      </c>
      <c r="D273" s="50">
        <v>8.9553818153673956E-2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0.26298901199101277</v>
      </c>
      <c r="D274" s="50">
        <v>0.26638231750630581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0.12503207888808032</v>
      </c>
      <c r="D275" s="50">
        <v>0.12463878611374306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5.9752713628424714E-2</v>
      </c>
      <c r="D276" s="50">
        <v>5.9720396157537478E-2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1281</v>
      </c>
      <c r="C277" s="39">
        <v>0.14231526116451701</v>
      </c>
      <c r="D277" s="50">
        <v>0.1422924407054415</v>
      </c>
      <c r="E277" s="51">
        <v>0</v>
      </c>
      <c r="F277" s="52">
        <v>1</v>
      </c>
    </row>
    <row r="278" spans="1:6" x14ac:dyDescent="0.25">
      <c r="A278" s="48" t="s">
        <v>581</v>
      </c>
      <c r="B278" s="49" t="s">
        <v>582</v>
      </c>
      <c r="C278" s="39">
        <v>0.2069901331857136</v>
      </c>
      <c r="D278" s="50">
        <v>0.20661378700808089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0.110832403221767</v>
      </c>
      <c r="D279" s="50">
        <v>0.11084808456661639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1282</v>
      </c>
      <c r="C280" s="39">
        <v>0.10902338548695555</v>
      </c>
      <c r="D280" s="50">
        <v>0.10865371989241865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0.12297841666148829</v>
      </c>
      <c r="D281" s="50">
        <v>0.12295670217703852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0.22805187793399978</v>
      </c>
      <c r="D282" s="50">
        <v>0.2275861442490591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1283</v>
      </c>
      <c r="C283" s="39">
        <v>6.2270290416491222E-2</v>
      </c>
      <c r="D283" s="58">
        <v>6.2138167528722886E-2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1284</v>
      </c>
      <c r="C284" s="39">
        <v>5.2338101732412365E-2</v>
      </c>
      <c r="D284" s="58">
        <v>5.2220508943700582E-2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1285</v>
      </c>
      <c r="C285" s="39">
        <v>3.9004494795919775E-2</v>
      </c>
      <c r="D285" s="50">
        <v>3.9013148906305334E-2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598</v>
      </c>
      <c r="C286" s="39">
        <v>6.0384781294381039E-2</v>
      </c>
      <c r="D286" s="50">
        <v>6.018898614419807E-2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1286</v>
      </c>
      <c r="C287" s="39">
        <v>0.16156931947325784</v>
      </c>
      <c r="D287" s="50">
        <v>0.16146824892657713</v>
      </c>
      <c r="E287" s="51">
        <v>0</v>
      </c>
      <c r="F287" s="52">
        <v>1</v>
      </c>
    </row>
    <row r="288" spans="1:6" x14ac:dyDescent="0.25">
      <c r="A288" s="48" t="s">
        <v>601</v>
      </c>
      <c r="B288" s="49" t="s">
        <v>602</v>
      </c>
      <c r="C288" s="39">
        <v>0.11646204398327649</v>
      </c>
      <c r="D288" s="50">
        <v>0.11602589705654688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604</v>
      </c>
      <c r="C289" s="39">
        <v>0.17250360515239113</v>
      </c>
      <c r="D289" s="50">
        <v>0.17189437526729842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1287</v>
      </c>
      <c r="C290" s="39">
        <v>0.10170623287773653</v>
      </c>
      <c r="D290" s="50">
        <v>0.10169041370560322</v>
      </c>
      <c r="E290" s="51">
        <v>0</v>
      </c>
      <c r="F290" s="52">
        <v>1</v>
      </c>
    </row>
    <row r="291" spans="1:6" x14ac:dyDescent="0.25">
      <c r="A291" s="48" t="s">
        <v>607</v>
      </c>
      <c r="B291" s="49" t="s">
        <v>1288</v>
      </c>
      <c r="C291" s="39">
        <v>6.7803687670331486E-2</v>
      </c>
      <c r="D291" s="50">
        <v>6.7681779788656665E-2</v>
      </c>
      <c r="E291" s="51">
        <v>0</v>
      </c>
      <c r="F291" s="52">
        <v>0</v>
      </c>
    </row>
    <row r="292" spans="1:6" x14ac:dyDescent="0.25">
      <c r="A292" s="48" t="s">
        <v>607</v>
      </c>
      <c r="B292" s="49" t="s">
        <v>1289</v>
      </c>
      <c r="C292" s="39">
        <v>0.10720704339846171</v>
      </c>
      <c r="D292" s="50">
        <v>0.10701429011305236</v>
      </c>
      <c r="E292" s="51">
        <v>1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8.6886634837523999E-2</v>
      </c>
      <c r="D293" s="50">
        <v>8.6868250224958324E-2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0.18658931426437156</v>
      </c>
      <c r="D294" s="50">
        <v>0.18619688719781691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0.11655460310630858</v>
      </c>
      <c r="D295" s="50">
        <v>0.11622318690043254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0.15149299415641365</v>
      </c>
      <c r="D296" s="58">
        <v>0.15291512611388375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0.10769862150368925</v>
      </c>
      <c r="D297" s="58">
        <v>0.10737453083637223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0.24820574824979386</v>
      </c>
      <c r="D298" s="50">
        <v>0.24821072116808299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0.51801728578124084</v>
      </c>
      <c r="D299" s="50">
        <v>0.51634513520844971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0.21096174725761918</v>
      </c>
      <c r="D300" s="50">
        <v>0.21040677771923444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0.10905415595281744</v>
      </c>
      <c r="D301" s="50">
        <v>0.1087872001260512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0.10441417436672638</v>
      </c>
      <c r="D302" s="50">
        <v>0.10508690437545595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8.2066066457157888E-2</v>
      </c>
      <c r="D303" s="50">
        <v>8.1909618135581327E-2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1290</v>
      </c>
      <c r="C304" s="39">
        <v>0.12527644940343663</v>
      </c>
      <c r="D304" s="50">
        <v>0.12548927367531565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1291</v>
      </c>
      <c r="C305" s="39">
        <v>0.12646033803121559</v>
      </c>
      <c r="D305" s="50">
        <v>0.12671693072560736</v>
      </c>
      <c r="E305" s="51">
        <v>0</v>
      </c>
      <c r="F305" s="52">
        <v>1</v>
      </c>
    </row>
    <row r="306" spans="1:6" x14ac:dyDescent="0.25">
      <c r="A306" s="48" t="s">
        <v>636</v>
      </c>
      <c r="B306" s="49" t="s">
        <v>637</v>
      </c>
      <c r="C306" s="39">
        <v>5.752302369170368E-2</v>
      </c>
      <c r="D306" s="50">
        <v>5.742387061240322E-2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1292</v>
      </c>
      <c r="C307" s="39">
        <v>7.1494417372913496E-2</v>
      </c>
      <c r="D307" s="50">
        <v>7.1478745153355519E-2</v>
      </c>
      <c r="E307" s="51">
        <v>0</v>
      </c>
      <c r="F307" s="52">
        <v>1</v>
      </c>
    </row>
    <row r="308" spans="1:6" x14ac:dyDescent="0.25">
      <c r="A308" s="48" t="s">
        <v>640</v>
      </c>
      <c r="B308" s="49" t="s">
        <v>641</v>
      </c>
      <c r="C308" s="39">
        <v>0.15593518529845254</v>
      </c>
      <c r="D308" s="50">
        <v>0.1558901151107483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0.11443352760014147</v>
      </c>
      <c r="D309" s="58">
        <v>0.11415278210998833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0.16730326790059538</v>
      </c>
      <c r="D310" s="58">
        <v>0.16681823450894967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0.2195880530026415</v>
      </c>
      <c r="D311" s="50">
        <v>0.21918691285504391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0.10787379383236545</v>
      </c>
      <c r="D312" s="50">
        <v>0.10789353886723703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9.6440597154616614E-2</v>
      </c>
      <c r="D313" s="50">
        <v>9.8109988918822222E-2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0.10845741392422285</v>
      </c>
      <c r="D314" s="50">
        <v>0.10861306092124473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5.1306555460430905E-2</v>
      </c>
      <c r="D315" s="50">
        <v>5.1213711662205209E-2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1293</v>
      </c>
      <c r="C316" s="39">
        <v>2.1972078183676625E-2</v>
      </c>
      <c r="D316" s="50">
        <v>2.1929007337615616E-2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1.9787023104908187E-2</v>
      </c>
      <c r="D317" s="50">
        <v>1.978660844091713E-2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0.14166704793730134</v>
      </c>
      <c r="D318" s="50">
        <v>0.14122471216493168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5.1213853052656154E-2</v>
      </c>
      <c r="D319" s="50">
        <v>5.1135148395261815E-2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8.5328479161652065E-2</v>
      </c>
      <c r="D320" s="50">
        <v>8.5208424733757615E-2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0.24686523538121294</v>
      </c>
      <c r="D321" s="50">
        <v>0.2465157295517009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0.17853788428828193</v>
      </c>
      <c r="D322" s="58">
        <v>0.1782290158159065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9.3078950629381044E-3</v>
      </c>
      <c r="D323" s="58">
        <v>9.3084258636544469E-3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1.1882036644533678E-2</v>
      </c>
      <c r="D324" s="50">
        <v>1.1881649971324027E-2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9.3345554022889216E-2</v>
      </c>
      <c r="D325" s="50">
        <v>9.3149758126083337E-2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0.13883895244702119</v>
      </c>
      <c r="D326" s="50">
        <v>0.13855606967929573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1294</v>
      </c>
      <c r="C327" s="39">
        <v>0.17092037222397952</v>
      </c>
      <c r="D327" s="50">
        <v>0.17087726952707266</v>
      </c>
      <c r="E327" s="51">
        <v>0</v>
      </c>
      <c r="F327" s="52">
        <v>1</v>
      </c>
    </row>
    <row r="328" spans="1:6" x14ac:dyDescent="0.25">
      <c r="A328" s="48" t="s">
        <v>680</v>
      </c>
      <c r="B328" s="49" t="s">
        <v>681</v>
      </c>
      <c r="C328" s="39">
        <v>0.20036710686272288</v>
      </c>
      <c r="D328" s="50">
        <v>0.20013308533574209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0.26273952275589557</v>
      </c>
      <c r="D329" s="50">
        <v>0.26272238345811483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0.12471313125786854</v>
      </c>
      <c r="D330" s="50">
        <v>0.1247007251245652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9.8617816345439258E-2</v>
      </c>
      <c r="D331" s="50">
        <v>9.8606502621146688E-2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1295</v>
      </c>
      <c r="C332" s="39">
        <v>6.6157677597378645E-2</v>
      </c>
      <c r="D332" s="50">
        <v>6.5963437212335496E-2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0.16808333752235549</v>
      </c>
      <c r="D333" s="50">
        <v>0.1675549734728643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9.0087758357582315E-2</v>
      </c>
      <c r="D334" s="50">
        <v>9.051786410856652E-2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8.7219216369708169E-2</v>
      </c>
      <c r="D335" s="58">
        <v>8.7188961055741476E-2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8.9406261364358836E-2</v>
      </c>
      <c r="D336" s="58">
        <v>8.9142687863789094E-2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2.0088778222873083E-2</v>
      </c>
      <c r="D337" s="50">
        <v>2.0088802455964592E-2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0.11673737200894796</v>
      </c>
      <c r="D338" s="50">
        <v>0.11617427125029781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1.9796327973222123E-2</v>
      </c>
      <c r="D339" s="50">
        <v>1.9795044087740774E-2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3.7904618593126473E-2</v>
      </c>
      <c r="D340" s="50">
        <v>3.781361832712779E-2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9.6099330684008874E-2</v>
      </c>
      <c r="D341" s="50">
        <v>9.5766702052900235E-2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5.4617917257674106E-2</v>
      </c>
      <c r="D342" s="50">
        <v>5.447725493919741E-2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0.14844308676719681</v>
      </c>
      <c r="D343" s="50">
        <v>0.1480233191921983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5.3099515814272726E-2</v>
      </c>
      <c r="D344" s="50">
        <v>5.2972934836991795E-2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5.7752810677419442E-2</v>
      </c>
      <c r="D345" s="50">
        <v>5.7630714477000029E-2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4.9328636831084363E-2</v>
      </c>
      <c r="D346" s="50">
        <v>4.9200341439645183E-2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5.1530860424935404E-2</v>
      </c>
      <c r="D347" s="50">
        <v>5.1644195115108024E-2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0.24835852151333876</v>
      </c>
      <c r="D348" s="58">
        <v>0.24791888275584856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0.24864071950487757</v>
      </c>
      <c r="D349" s="58">
        <v>0.24825874954394608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9.1940720591871632E-3</v>
      </c>
      <c r="D350" s="50">
        <v>9.1946713372394254E-3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5.23692543656821E-2</v>
      </c>
      <c r="D351" s="50">
        <v>5.2225879564872769E-2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7.2127248431424873E-2</v>
      </c>
      <c r="D352" s="50">
        <v>7.1888883556764177E-2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4.6819249438243102E-2</v>
      </c>
      <c r="D353" s="50">
        <v>4.6801107031833745E-2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2.0389043937823932E-2</v>
      </c>
      <c r="D354" s="50">
        <v>2.0389192627354138E-2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8.1394943325693914E-2</v>
      </c>
      <c r="D355" s="50">
        <v>8.1180016673684935E-2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1296</v>
      </c>
      <c r="C356" s="39">
        <v>5.5374510000074637E-2</v>
      </c>
      <c r="D356" s="50">
        <v>5.5250935446644896E-2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5.5896693968513607E-2</v>
      </c>
      <c r="D357" s="50">
        <v>5.5832827907444468E-2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1297</v>
      </c>
      <c r="C358" s="39">
        <v>5.9528207442996514E-2</v>
      </c>
      <c r="D358" s="50">
        <v>5.9426248989715623E-2</v>
      </c>
      <c r="E358" s="51">
        <v>0</v>
      </c>
      <c r="F358" s="52">
        <v>0</v>
      </c>
    </row>
    <row r="359" spans="1:6" x14ac:dyDescent="0.25">
      <c r="A359" s="48" t="s">
        <v>742</v>
      </c>
      <c r="B359" s="49" t="s">
        <v>743</v>
      </c>
      <c r="C359" s="39">
        <v>7.5970892113828709E-2</v>
      </c>
      <c r="D359" s="50">
        <v>7.5701000820561248E-2</v>
      </c>
      <c r="E359" s="51">
        <v>0</v>
      </c>
      <c r="F359" s="52">
        <v>0</v>
      </c>
    </row>
    <row r="360" spans="1:6" x14ac:dyDescent="0.25">
      <c r="A360" s="48" t="s">
        <v>742</v>
      </c>
      <c r="B360" s="49" t="s">
        <v>744</v>
      </c>
      <c r="C360" s="39">
        <v>0.12012052747731132</v>
      </c>
      <c r="D360" s="50">
        <v>0.11969379187362449</v>
      </c>
      <c r="E360" s="51">
        <v>1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3.2519347217301722E-2</v>
      </c>
      <c r="D361" s="58">
        <v>3.2511863629837934E-2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5.1395279190281876E-2</v>
      </c>
      <c r="D362" s="58">
        <v>5.1277063046596905E-2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4.5095818559886258E-2</v>
      </c>
      <c r="D363" s="50">
        <v>4.5021999178743104E-2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3.4876441483247443E-2</v>
      </c>
      <c r="D364" s="50">
        <v>3.4852884154282789E-2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7.2537137185842648E-2</v>
      </c>
      <c r="D365" s="50">
        <v>7.2551688524277097E-2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5.1445258906832651E-2</v>
      </c>
      <c r="D366" s="50">
        <v>5.1309438014204456E-2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9.4104783584871593E-2</v>
      </c>
      <c r="D367" s="50">
        <v>9.3865461488646051E-2</v>
      </c>
      <c r="E367" s="51">
        <v>0</v>
      </c>
      <c r="F367" s="52">
        <v>0</v>
      </c>
    </row>
    <row r="368" spans="1:6" x14ac:dyDescent="0.25">
      <c r="A368" s="48" t="s">
        <v>759</v>
      </c>
      <c r="B368" s="49" t="s">
        <v>760</v>
      </c>
      <c r="C368" s="39">
        <v>5.343580217238271E-2</v>
      </c>
      <c r="D368" s="50">
        <v>5.3281954159878964E-2</v>
      </c>
      <c r="E368" s="51">
        <v>0</v>
      </c>
      <c r="F368" s="52">
        <v>0</v>
      </c>
    </row>
    <row r="369" spans="1:6" x14ac:dyDescent="0.25">
      <c r="A369" s="48" t="s">
        <v>759</v>
      </c>
      <c r="B369" s="49" t="s">
        <v>761</v>
      </c>
      <c r="C369" s="39">
        <v>8.4489421731451395E-2</v>
      </c>
      <c r="D369" s="50">
        <v>8.4246166664950439E-2</v>
      </c>
      <c r="E369" s="51">
        <v>1</v>
      </c>
      <c r="F369" s="52">
        <v>0</v>
      </c>
    </row>
    <row r="370" spans="1:6" x14ac:dyDescent="0.25">
      <c r="A370" s="48" t="s">
        <v>762</v>
      </c>
      <c r="B370" s="49" t="s">
        <v>1298</v>
      </c>
      <c r="C370" s="39">
        <v>4.9303868889786537E-2</v>
      </c>
      <c r="D370" s="50">
        <v>4.915538791049448E-2</v>
      </c>
      <c r="E370" s="51">
        <v>0</v>
      </c>
      <c r="F370" s="52">
        <v>0</v>
      </c>
    </row>
    <row r="371" spans="1:6" x14ac:dyDescent="0.25">
      <c r="A371" s="48" t="s">
        <v>764</v>
      </c>
      <c r="B371" s="49" t="s">
        <v>765</v>
      </c>
      <c r="C371" s="39">
        <v>5.589567415948786E-2</v>
      </c>
      <c r="D371" s="50">
        <v>5.5753521161345174E-2</v>
      </c>
      <c r="E371" s="51">
        <v>0</v>
      </c>
      <c r="F371" s="52">
        <v>0</v>
      </c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30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766</v>
      </c>
      <c r="B5" s="49" t="s">
        <v>767</v>
      </c>
      <c r="C5" s="39">
        <v>5.2847803351501139E-2</v>
      </c>
      <c r="D5" s="50">
        <v>5.2730395392776234E-2</v>
      </c>
    </row>
    <row r="6" spans="1:4" x14ac:dyDescent="0.25">
      <c r="A6" s="48" t="s">
        <v>768</v>
      </c>
      <c r="B6" s="49" t="s">
        <v>769</v>
      </c>
      <c r="C6" s="39">
        <v>9.3778710521855309E-4</v>
      </c>
      <c r="D6" s="50">
        <v>9.3707787597973333E-4</v>
      </c>
    </row>
    <row r="7" spans="1:4" x14ac:dyDescent="0.25">
      <c r="A7" s="48" t="s">
        <v>770</v>
      </c>
      <c r="B7" s="49" t="s">
        <v>1299</v>
      </c>
      <c r="C7" s="39">
        <v>1.6518433197537416E-2</v>
      </c>
      <c r="D7" s="50">
        <v>1.6468374224679758E-2</v>
      </c>
    </row>
    <row r="8" spans="1:4" x14ac:dyDescent="0.25">
      <c r="A8" s="48" t="s">
        <v>772</v>
      </c>
      <c r="B8" s="49" t="s">
        <v>1300</v>
      </c>
      <c r="C8" s="39">
        <v>1.0698691135594424E-2</v>
      </c>
      <c r="D8" s="50">
        <v>1.0664731921319082E-2</v>
      </c>
    </row>
    <row r="9" spans="1:4" x14ac:dyDescent="0.25">
      <c r="A9" s="48" t="s">
        <v>774</v>
      </c>
      <c r="B9" s="49" t="s">
        <v>1301</v>
      </c>
      <c r="C9" s="39">
        <v>5.3693540389832782E-3</v>
      </c>
      <c r="D9" s="50">
        <v>5.3561689624577512E-3</v>
      </c>
    </row>
    <row r="10" spans="1:4" x14ac:dyDescent="0.25">
      <c r="A10" s="48" t="s">
        <v>776</v>
      </c>
      <c r="B10" s="49" t="s">
        <v>1302</v>
      </c>
      <c r="C10" s="39">
        <v>1.9347522316111234E-3</v>
      </c>
      <c r="D10" s="50">
        <v>1.9343609630008828E-3</v>
      </c>
    </row>
    <row r="11" spans="1:4" x14ac:dyDescent="0.25">
      <c r="A11" s="48" t="s">
        <v>778</v>
      </c>
      <c r="B11" s="49" t="s">
        <v>1303</v>
      </c>
      <c r="C11" s="39">
        <v>1.2241164870456587E-3</v>
      </c>
      <c r="D11" s="50">
        <v>1.2183065004629E-3</v>
      </c>
    </row>
    <row r="12" spans="1:4" ht="14.25" customHeight="1" x14ac:dyDescent="0.25">
      <c r="A12" s="48" t="s">
        <v>780</v>
      </c>
      <c r="B12" s="49" t="s">
        <v>1303</v>
      </c>
      <c r="C12" s="39">
        <v>2.8963936565480231E-3</v>
      </c>
      <c r="D12" s="50">
        <v>2.8829607676964337E-3</v>
      </c>
    </row>
    <row r="13" spans="1:4" x14ac:dyDescent="0.25">
      <c r="A13" s="48" t="s">
        <v>781</v>
      </c>
      <c r="B13" s="49" t="s">
        <v>1303</v>
      </c>
      <c r="C13" s="39">
        <v>3.2997055008687427E-3</v>
      </c>
      <c r="D13" s="50">
        <v>3.2830854520443688E-3</v>
      </c>
    </row>
    <row r="14" spans="1:4" x14ac:dyDescent="0.25">
      <c r="A14" s="48" t="s">
        <v>782</v>
      </c>
      <c r="B14" s="49" t="s">
        <v>1303</v>
      </c>
      <c r="C14" s="39">
        <v>2.9275060907230904E-3</v>
      </c>
      <c r="D14" s="50">
        <v>2.9129295809673236E-3</v>
      </c>
    </row>
    <row r="15" spans="1:4" x14ac:dyDescent="0.25">
      <c r="A15" s="48" t="s">
        <v>783</v>
      </c>
      <c r="B15" s="49" t="s">
        <v>1304</v>
      </c>
      <c r="C15" s="39">
        <v>4.0767894700355752E-2</v>
      </c>
      <c r="D15" s="50">
        <v>4.0763844590562044E-2</v>
      </c>
    </row>
    <row r="16" spans="1:4" x14ac:dyDescent="0.25">
      <c r="A16" s="48" t="s">
        <v>785</v>
      </c>
      <c r="B16" s="49" t="s">
        <v>1305</v>
      </c>
      <c r="C16" s="39">
        <v>5.4541291789919261E-2</v>
      </c>
      <c r="D16" s="50">
        <v>5.4425126292681883E-2</v>
      </c>
    </row>
    <row r="17" spans="1:4" x14ac:dyDescent="0.25">
      <c r="A17" s="48" t="s">
        <v>787</v>
      </c>
      <c r="B17" s="49" t="s">
        <v>1306</v>
      </c>
      <c r="C17" s="39">
        <v>5.6909918248538555E-2</v>
      </c>
      <c r="D17" s="50">
        <v>5.6763690084684543E-2</v>
      </c>
    </row>
    <row r="18" spans="1:4" x14ac:dyDescent="0.25">
      <c r="A18" s="48" t="s">
        <v>789</v>
      </c>
      <c r="B18" s="49" t="s">
        <v>1307</v>
      </c>
      <c r="C18" s="39">
        <v>2.238406960037265E-2</v>
      </c>
      <c r="D18" s="50">
        <v>2.2384318113501171E-2</v>
      </c>
    </row>
    <row r="19" spans="1:4" x14ac:dyDescent="0.25">
      <c r="A19" s="48" t="s">
        <v>791</v>
      </c>
      <c r="B19" s="49" t="s">
        <v>1307</v>
      </c>
      <c r="C19" s="39">
        <v>3.6831712547553533E-2</v>
      </c>
      <c r="D19" s="50">
        <v>3.6826568830201807E-2</v>
      </c>
    </row>
    <row r="20" spans="1:4" x14ac:dyDescent="0.25">
      <c r="A20" s="48" t="s">
        <v>792</v>
      </c>
      <c r="B20" s="49" t="s">
        <v>1307</v>
      </c>
      <c r="C20" s="39">
        <v>3.658989730244646E-2</v>
      </c>
      <c r="D20" s="50">
        <v>3.6576312954584148E-2</v>
      </c>
    </row>
    <row r="21" spans="1:4" x14ac:dyDescent="0.25">
      <c r="A21" s="48" t="s">
        <v>793</v>
      </c>
      <c r="B21" s="53" t="s">
        <v>1308</v>
      </c>
      <c r="C21" s="39">
        <v>5.4818355207792893E-2</v>
      </c>
      <c r="D21" s="50">
        <v>5.4690591783039588E-2</v>
      </c>
    </row>
    <row r="22" spans="1:4" x14ac:dyDescent="0.25">
      <c r="A22" s="48" t="s">
        <v>795</v>
      </c>
      <c r="B22" s="49" t="s">
        <v>1309</v>
      </c>
      <c r="C22" s="39">
        <v>0.15684042766357392</v>
      </c>
      <c r="D22" s="50">
        <v>0.15644884197059369</v>
      </c>
    </row>
    <row r="23" spans="1:4" x14ac:dyDescent="0.25">
      <c r="A23" s="48" t="s">
        <v>797</v>
      </c>
      <c r="B23" s="49" t="s">
        <v>1310</v>
      </c>
      <c r="C23" s="39">
        <v>5.7085366198886087E-2</v>
      </c>
      <c r="D23" s="50">
        <v>5.6942091790268393E-2</v>
      </c>
    </row>
    <row r="24" spans="1:4" x14ac:dyDescent="0.25">
      <c r="A24" s="48" t="s">
        <v>799</v>
      </c>
      <c r="B24" s="49" t="s">
        <v>1311</v>
      </c>
      <c r="C24" s="39">
        <v>7.5097438643866379E-2</v>
      </c>
      <c r="D24" s="50">
        <v>7.4894717597393218E-2</v>
      </c>
    </row>
    <row r="25" spans="1:4" x14ac:dyDescent="0.25">
      <c r="A25" s="48" t="s">
        <v>801</v>
      </c>
      <c r="B25" s="49" t="s">
        <v>1312</v>
      </c>
      <c r="C25" s="39">
        <v>5.2888032555543626E-2</v>
      </c>
      <c r="D25" s="50">
        <v>5.2758977729279011E-2</v>
      </c>
    </row>
    <row r="26" spans="1:4" x14ac:dyDescent="0.25">
      <c r="A26" s="48" t="s">
        <v>803</v>
      </c>
      <c r="B26" s="49" t="s">
        <v>1313</v>
      </c>
      <c r="C26" s="39">
        <v>5.6399539507982627E-2</v>
      </c>
      <c r="D26" s="50">
        <v>5.6256667796827184E-2</v>
      </c>
    </row>
    <row r="27" spans="1:4" x14ac:dyDescent="0.25">
      <c r="A27" s="48" t="s">
        <v>805</v>
      </c>
      <c r="B27" s="49" t="s">
        <v>1314</v>
      </c>
      <c r="C27" s="39">
        <v>9.5136991961694242E-2</v>
      </c>
      <c r="D27" s="50">
        <v>9.4864108088342447E-2</v>
      </c>
    </row>
    <row r="28" spans="1:4" x14ac:dyDescent="0.25">
      <c r="A28" s="48" t="s">
        <v>807</v>
      </c>
      <c r="B28" s="49" t="s">
        <v>1315</v>
      </c>
      <c r="C28" s="39">
        <v>6.2302940144605551E-2</v>
      </c>
      <c r="D28" s="50">
        <v>6.2170320080903167E-2</v>
      </c>
    </row>
    <row r="29" spans="1:4" x14ac:dyDescent="0.25">
      <c r="A29" s="48" t="s">
        <v>809</v>
      </c>
      <c r="B29" s="49" t="s">
        <v>1316</v>
      </c>
      <c r="C29" s="39">
        <v>5.2888032555543626E-2</v>
      </c>
      <c r="D29" s="50">
        <v>5.2758977729279011E-2</v>
      </c>
    </row>
    <row r="30" spans="1:4" x14ac:dyDescent="0.25">
      <c r="A30" s="48" t="s">
        <v>811</v>
      </c>
      <c r="B30" s="49" t="s">
        <v>1317</v>
      </c>
      <c r="C30" s="39">
        <v>5.6310677949382423E-2</v>
      </c>
      <c r="D30" s="50">
        <v>5.6687524452871459E-2</v>
      </c>
    </row>
    <row r="31" spans="1:4" x14ac:dyDescent="0.25">
      <c r="A31" s="48" t="s">
        <v>813</v>
      </c>
      <c r="B31" s="49" t="s">
        <v>1318</v>
      </c>
      <c r="C31" s="39">
        <v>4.5843499886170591E-2</v>
      </c>
      <c r="D31" s="50">
        <v>4.5762280651841084E-2</v>
      </c>
    </row>
    <row r="32" spans="1:4" x14ac:dyDescent="0.25">
      <c r="A32" s="48" t="s">
        <v>815</v>
      </c>
      <c r="B32" s="49" t="s">
        <v>1319</v>
      </c>
      <c r="C32" s="39">
        <v>3.9356870148473236E-2</v>
      </c>
      <c r="D32" s="50">
        <v>3.9363910367145191E-2</v>
      </c>
    </row>
    <row r="33" spans="1:4" x14ac:dyDescent="0.25">
      <c r="A33" s="48" t="s">
        <v>817</v>
      </c>
      <c r="B33" s="49" t="s">
        <v>1320</v>
      </c>
      <c r="C33" s="39">
        <v>6.3472513066845787E-2</v>
      </c>
      <c r="D33" s="50">
        <v>6.3374892641029731E-2</v>
      </c>
    </row>
    <row r="34" spans="1:4" x14ac:dyDescent="0.25">
      <c r="A34" s="48" t="s">
        <v>819</v>
      </c>
      <c r="B34" s="49" t="s">
        <v>1321</v>
      </c>
      <c r="C34" s="39">
        <v>9.8725220482765552E-2</v>
      </c>
      <c r="D34" s="50">
        <v>9.8382653030895426E-2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30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821</v>
      </c>
      <c r="B5" s="38" t="s">
        <v>1231</v>
      </c>
      <c r="C5" s="64">
        <v>0.13113569447171206</v>
      </c>
      <c r="D5" s="40">
        <v>0.13077517141368028</v>
      </c>
    </row>
    <row r="6" spans="1:4" x14ac:dyDescent="0.25">
      <c r="A6" s="48" t="s">
        <v>822</v>
      </c>
      <c r="B6" s="49" t="s">
        <v>1229</v>
      </c>
      <c r="C6" s="39">
        <v>0.16026561947873202</v>
      </c>
      <c r="D6" s="45">
        <v>0.1597834143399354</v>
      </c>
    </row>
    <row r="7" spans="1:4" x14ac:dyDescent="0.25">
      <c r="A7" s="48" t="s">
        <v>823</v>
      </c>
      <c r="B7" s="49" t="s">
        <v>75</v>
      </c>
      <c r="C7" s="39">
        <v>6.7590661748600192E-2</v>
      </c>
      <c r="D7" s="50">
        <v>6.757767358045165E-2</v>
      </c>
    </row>
    <row r="8" spans="1:4" x14ac:dyDescent="0.25">
      <c r="A8" s="48" t="s">
        <v>824</v>
      </c>
      <c r="B8" s="49" t="s">
        <v>93</v>
      </c>
      <c r="C8" s="39">
        <v>0.11912571411091656</v>
      </c>
      <c r="D8" s="50">
        <v>0.11872290782183054</v>
      </c>
    </row>
    <row r="9" spans="1:4" x14ac:dyDescent="0.25">
      <c r="A9" s="48" t="s">
        <v>825</v>
      </c>
      <c r="B9" s="49" t="s">
        <v>49</v>
      </c>
      <c r="C9" s="39">
        <v>0.15737253640243293</v>
      </c>
      <c r="D9" s="50">
        <v>0.15698366844914163</v>
      </c>
    </row>
    <row r="10" spans="1:4" x14ac:dyDescent="0.25">
      <c r="A10" s="48" t="s">
        <v>826</v>
      </c>
      <c r="B10" s="49" t="s">
        <v>1233</v>
      </c>
      <c r="C10" s="39">
        <v>6.6584762322216925E-2</v>
      </c>
      <c r="D10" s="50">
        <v>6.6693665940585872E-2</v>
      </c>
    </row>
    <row r="11" spans="1:4" x14ac:dyDescent="0.25">
      <c r="A11" s="48" t="s">
        <v>827</v>
      </c>
      <c r="B11" s="49" t="s">
        <v>1235</v>
      </c>
      <c r="C11" s="39">
        <v>7.4600337601127942E-2</v>
      </c>
      <c r="D11" s="50">
        <v>7.4395925726736492E-2</v>
      </c>
    </row>
    <row r="12" spans="1:4" x14ac:dyDescent="0.25">
      <c r="A12" s="48" t="s">
        <v>828</v>
      </c>
      <c r="B12" s="49" t="s">
        <v>1241</v>
      </c>
      <c r="C12" s="39">
        <v>7.8484233359638902E-2</v>
      </c>
      <c r="D12" s="50">
        <v>7.8323635388109547E-2</v>
      </c>
    </row>
    <row r="13" spans="1:4" x14ac:dyDescent="0.25">
      <c r="A13" s="48" t="s">
        <v>829</v>
      </c>
      <c r="B13" s="49" t="s">
        <v>101</v>
      </c>
      <c r="C13" s="39">
        <v>0.11367392539542343</v>
      </c>
      <c r="D13" s="50">
        <v>0.11340597910409481</v>
      </c>
    </row>
    <row r="14" spans="1:4" x14ac:dyDescent="0.25">
      <c r="A14" s="48" t="s">
        <v>830</v>
      </c>
      <c r="B14" s="49" t="s">
        <v>1243</v>
      </c>
      <c r="C14" s="39">
        <v>6.6706914887235597E-2</v>
      </c>
      <c r="D14" s="50">
        <v>6.6458866552988174E-2</v>
      </c>
    </row>
    <row r="15" spans="1:4" x14ac:dyDescent="0.25">
      <c r="A15" s="48" t="s">
        <v>831</v>
      </c>
      <c r="B15" s="49" t="s">
        <v>203</v>
      </c>
      <c r="C15" s="39">
        <v>0.12414189772710793</v>
      </c>
      <c r="D15" s="50">
        <v>0.1238042038795725</v>
      </c>
    </row>
    <row r="16" spans="1:4" x14ac:dyDescent="0.25">
      <c r="A16" s="48" t="s">
        <v>832</v>
      </c>
      <c r="B16" s="49" t="s">
        <v>1246</v>
      </c>
      <c r="C16" s="39">
        <v>7.0768744013345722E-2</v>
      </c>
      <c r="D16" s="50">
        <v>7.0558765913766322E-2</v>
      </c>
    </row>
    <row r="17" spans="1:4" x14ac:dyDescent="0.25">
      <c r="A17" s="48" t="s">
        <v>833</v>
      </c>
      <c r="B17" s="49" t="s">
        <v>248</v>
      </c>
      <c r="C17" s="39">
        <v>7.5513137832557767E-2</v>
      </c>
      <c r="D17" s="50">
        <v>7.5343041982449441E-2</v>
      </c>
    </row>
    <row r="18" spans="1:4" x14ac:dyDescent="0.25">
      <c r="A18" s="48" t="s">
        <v>834</v>
      </c>
      <c r="B18" s="49" t="s">
        <v>280</v>
      </c>
      <c r="C18" s="39">
        <v>5.803984992791536E-2</v>
      </c>
      <c r="D18" s="50">
        <v>5.8018852367191363E-2</v>
      </c>
    </row>
    <row r="19" spans="1:4" x14ac:dyDescent="0.25">
      <c r="A19" s="48" t="s">
        <v>835</v>
      </c>
      <c r="B19" s="49" t="s">
        <v>707</v>
      </c>
      <c r="C19" s="39">
        <v>9.6099330684008874E-2</v>
      </c>
      <c r="D19" s="50">
        <v>9.5766702052900235E-2</v>
      </c>
    </row>
    <row r="20" spans="1:4" x14ac:dyDescent="0.25">
      <c r="A20" s="48" t="s">
        <v>836</v>
      </c>
      <c r="B20" s="49" t="s">
        <v>278</v>
      </c>
      <c r="C20" s="39">
        <v>6.7201128139524682E-2</v>
      </c>
      <c r="D20" s="50">
        <v>6.720148933373199E-2</v>
      </c>
    </row>
    <row r="21" spans="1:4" x14ac:dyDescent="0.25">
      <c r="A21" s="48" t="s">
        <v>837</v>
      </c>
      <c r="B21" s="49" t="s">
        <v>291</v>
      </c>
      <c r="C21" s="39">
        <v>0.24801003216113446</v>
      </c>
      <c r="D21" s="50">
        <v>0.24727971883387195</v>
      </c>
    </row>
    <row r="22" spans="1:4" x14ac:dyDescent="0.25">
      <c r="A22" s="48" t="s">
        <v>838</v>
      </c>
      <c r="B22" s="49" t="s">
        <v>293</v>
      </c>
      <c r="C22" s="39">
        <v>0.24815620932938043</v>
      </c>
      <c r="D22" s="50">
        <v>0.24750456570291646</v>
      </c>
    </row>
    <row r="23" spans="1:4" x14ac:dyDescent="0.25">
      <c r="A23" s="48" t="s">
        <v>839</v>
      </c>
      <c r="B23" s="49" t="s">
        <v>258</v>
      </c>
      <c r="C23" s="39">
        <v>0.20901523373652822</v>
      </c>
      <c r="D23" s="50">
        <v>0.20858531705927724</v>
      </c>
    </row>
    <row r="24" spans="1:4" x14ac:dyDescent="0.25">
      <c r="A24" s="48" t="s">
        <v>840</v>
      </c>
      <c r="B24" s="49" t="s">
        <v>1262</v>
      </c>
      <c r="C24" s="39">
        <v>9.3645320625834264E-2</v>
      </c>
      <c r="D24" s="50">
        <v>9.3382632796740903E-2</v>
      </c>
    </row>
    <row r="25" spans="1:4" x14ac:dyDescent="0.25">
      <c r="A25" s="48" t="s">
        <v>841</v>
      </c>
      <c r="B25" s="49" t="s">
        <v>313</v>
      </c>
      <c r="C25" s="39">
        <v>5.4426436462341535E-2</v>
      </c>
      <c r="D25" s="50">
        <v>5.4395875309175931E-2</v>
      </c>
    </row>
    <row r="26" spans="1:4" x14ac:dyDescent="0.25">
      <c r="A26" s="48" t="s">
        <v>842</v>
      </c>
      <c r="B26" s="49" t="s">
        <v>307</v>
      </c>
      <c r="C26" s="39">
        <v>0.12539732662456771</v>
      </c>
      <c r="D26" s="50">
        <v>0.12535472495656219</v>
      </c>
    </row>
    <row r="27" spans="1:4" x14ac:dyDescent="0.25">
      <c r="A27" s="48" t="s">
        <v>843</v>
      </c>
      <c r="B27" s="49" t="s">
        <v>1250</v>
      </c>
      <c r="C27" s="39">
        <v>9.3568360682900212E-2</v>
      </c>
      <c r="D27" s="50">
        <v>9.4078542776255478E-2</v>
      </c>
    </row>
    <row r="28" spans="1:4" x14ac:dyDescent="0.25">
      <c r="A28" s="48" t="s">
        <v>844</v>
      </c>
      <c r="B28" s="49" t="s">
        <v>1258</v>
      </c>
      <c r="C28" s="39">
        <v>8.0193056889011918E-2</v>
      </c>
      <c r="D28" s="50">
        <v>7.9981376005635624E-2</v>
      </c>
    </row>
    <row r="29" spans="1:4" x14ac:dyDescent="0.25">
      <c r="A29" s="48" t="s">
        <v>845</v>
      </c>
      <c r="B29" s="49" t="s">
        <v>1251</v>
      </c>
      <c r="C29" s="39">
        <v>0.16924389002249324</v>
      </c>
      <c r="D29" s="50">
        <v>0.1688184690978147</v>
      </c>
    </row>
    <row r="30" spans="1:4" x14ac:dyDescent="0.25">
      <c r="A30" s="48" t="s">
        <v>846</v>
      </c>
      <c r="B30" s="49" t="s">
        <v>351</v>
      </c>
      <c r="C30" s="39">
        <v>5.1206360466112516E-2</v>
      </c>
      <c r="D30" s="50">
        <v>5.1416092647974365E-2</v>
      </c>
    </row>
    <row r="31" spans="1:4" x14ac:dyDescent="0.25">
      <c r="A31" s="48" t="s">
        <v>847</v>
      </c>
      <c r="B31" s="49" t="s">
        <v>295</v>
      </c>
      <c r="C31" s="39">
        <v>0.24644469948079453</v>
      </c>
      <c r="D31" s="50">
        <v>0.24571065538433631</v>
      </c>
    </row>
    <row r="32" spans="1:4" x14ac:dyDescent="0.25">
      <c r="A32" s="48" t="s">
        <v>848</v>
      </c>
      <c r="B32" s="49" t="s">
        <v>1256</v>
      </c>
      <c r="C32" s="39">
        <v>8.2349218209453859E-2</v>
      </c>
      <c r="D32" s="50">
        <v>8.2257065164590887E-2</v>
      </c>
    </row>
    <row r="33" spans="1:4" x14ac:dyDescent="0.25">
      <c r="A33" s="48" t="s">
        <v>849</v>
      </c>
      <c r="B33" s="49" t="s">
        <v>713</v>
      </c>
      <c r="C33" s="39">
        <v>5.3099515814272726E-2</v>
      </c>
      <c r="D33" s="50">
        <v>5.2972934836991795E-2</v>
      </c>
    </row>
    <row r="34" spans="1:4" x14ac:dyDescent="0.25">
      <c r="A34" s="48" t="s">
        <v>850</v>
      </c>
      <c r="B34" s="49" t="s">
        <v>1257</v>
      </c>
      <c r="C34" s="39">
        <v>7.3793302387993143E-2</v>
      </c>
      <c r="D34" s="50">
        <v>7.3724997279419155E-2</v>
      </c>
    </row>
    <row r="35" spans="1:4" x14ac:dyDescent="0.25">
      <c r="A35" s="48" t="s">
        <v>851</v>
      </c>
      <c r="B35" s="49" t="s">
        <v>1274</v>
      </c>
      <c r="C35" s="39">
        <v>8.6357440908067754E-2</v>
      </c>
      <c r="D35" s="50">
        <v>8.6070210691554488E-2</v>
      </c>
    </row>
    <row r="36" spans="1:4" x14ac:dyDescent="0.25">
      <c r="A36" s="48" t="s">
        <v>852</v>
      </c>
      <c r="B36" s="49" t="s">
        <v>717</v>
      </c>
      <c r="C36" s="39">
        <v>4.9328636831084363E-2</v>
      </c>
      <c r="D36" s="50">
        <v>4.9200341439645183E-2</v>
      </c>
    </row>
    <row r="37" spans="1:4" x14ac:dyDescent="0.25">
      <c r="A37" s="48" t="s">
        <v>853</v>
      </c>
      <c r="B37" s="49" t="s">
        <v>399</v>
      </c>
      <c r="C37" s="39">
        <v>7.731006229020089E-2</v>
      </c>
      <c r="D37" s="50">
        <v>7.7060934378944707E-2</v>
      </c>
    </row>
    <row r="38" spans="1:4" x14ac:dyDescent="0.25">
      <c r="A38" s="48" t="s">
        <v>854</v>
      </c>
      <c r="B38" s="49" t="s">
        <v>1280</v>
      </c>
      <c r="C38" s="39">
        <v>8.2037298954548796E-2</v>
      </c>
      <c r="D38" s="50">
        <v>8.1847840309797304E-2</v>
      </c>
    </row>
    <row r="39" spans="1:4" x14ac:dyDescent="0.25">
      <c r="A39" s="48" t="s">
        <v>855</v>
      </c>
      <c r="B39" s="49" t="s">
        <v>407</v>
      </c>
      <c r="C39" s="39">
        <v>6.9246723507007474E-2</v>
      </c>
      <c r="D39" s="50">
        <v>6.9025436930677364E-2</v>
      </c>
    </row>
    <row r="40" spans="1:4" x14ac:dyDescent="0.25">
      <c r="A40" s="48" t="s">
        <v>856</v>
      </c>
      <c r="B40" s="49" t="s">
        <v>1264</v>
      </c>
      <c r="C40" s="39">
        <v>0.1977834010914096</v>
      </c>
      <c r="D40" s="50">
        <v>0.19718399192559904</v>
      </c>
    </row>
    <row r="41" spans="1:4" x14ac:dyDescent="0.25">
      <c r="A41" s="48" t="s">
        <v>857</v>
      </c>
      <c r="B41" s="49" t="s">
        <v>276</v>
      </c>
      <c r="C41" s="39">
        <v>5.1081203551516616E-2</v>
      </c>
      <c r="D41" s="50">
        <v>5.1098105613191391E-2</v>
      </c>
    </row>
    <row r="42" spans="1:4" x14ac:dyDescent="0.25">
      <c r="A42" s="48" t="s">
        <v>858</v>
      </c>
      <c r="B42" s="49" t="s">
        <v>1265</v>
      </c>
      <c r="C42" s="39">
        <v>9.1243448022219717E-2</v>
      </c>
      <c r="D42" s="50">
        <v>9.0945983629382443E-2</v>
      </c>
    </row>
    <row r="43" spans="1:4" x14ac:dyDescent="0.25">
      <c r="A43" s="48" t="s">
        <v>859</v>
      </c>
      <c r="B43" s="49" t="s">
        <v>441</v>
      </c>
      <c r="C43" s="39">
        <v>0.10687683564709519</v>
      </c>
      <c r="D43" s="50">
        <v>0.10655173823457786</v>
      </c>
    </row>
    <row r="44" spans="1:4" x14ac:dyDescent="0.25">
      <c r="A44" s="48" t="s">
        <v>860</v>
      </c>
      <c r="B44" s="49" t="s">
        <v>1259</v>
      </c>
      <c r="C44" s="39">
        <v>9.5455504346221812E-2</v>
      </c>
      <c r="D44" s="50">
        <v>9.5073533948381389E-2</v>
      </c>
    </row>
    <row r="45" spans="1:4" x14ac:dyDescent="0.25">
      <c r="A45" s="48" t="s">
        <v>861</v>
      </c>
      <c r="B45" s="49" t="s">
        <v>1267</v>
      </c>
      <c r="C45" s="39">
        <v>6.5651163358737094E-2</v>
      </c>
      <c r="D45" s="50">
        <v>6.568876446614029E-2</v>
      </c>
    </row>
    <row r="46" spans="1:4" x14ac:dyDescent="0.25">
      <c r="A46" s="48" t="s">
        <v>862</v>
      </c>
      <c r="B46" s="49" t="s">
        <v>453</v>
      </c>
      <c r="C46" s="39">
        <v>0.14899216869701337</v>
      </c>
      <c r="D46" s="50">
        <v>0.14846693743910855</v>
      </c>
    </row>
    <row r="47" spans="1:4" x14ac:dyDescent="0.25">
      <c r="A47" s="48" t="s">
        <v>863</v>
      </c>
      <c r="B47" s="49" t="s">
        <v>1268</v>
      </c>
      <c r="C47" s="39">
        <v>7.8306510551522573E-2</v>
      </c>
      <c r="D47" s="50">
        <v>7.8216373822652313E-2</v>
      </c>
    </row>
    <row r="48" spans="1:4" x14ac:dyDescent="0.25">
      <c r="A48" s="48" t="s">
        <v>864</v>
      </c>
      <c r="B48" s="49" t="s">
        <v>315</v>
      </c>
      <c r="C48" s="39">
        <v>0.11276695497643772</v>
      </c>
      <c r="D48" s="50">
        <v>0.11236285500178357</v>
      </c>
    </row>
    <row r="49" spans="1:4" x14ac:dyDescent="0.25">
      <c r="A49" s="48" t="s">
        <v>865</v>
      </c>
      <c r="B49" s="49" t="s">
        <v>214</v>
      </c>
      <c r="C49" s="39">
        <v>0.16353729685392315</v>
      </c>
      <c r="D49" s="50">
        <v>0.16350807998038036</v>
      </c>
    </row>
    <row r="50" spans="1:4" x14ac:dyDescent="0.25">
      <c r="A50" s="48" t="s">
        <v>866</v>
      </c>
      <c r="B50" s="49" t="s">
        <v>1237</v>
      </c>
      <c r="C50" s="39">
        <v>6.5898640047376278E-2</v>
      </c>
      <c r="D50" s="50">
        <v>6.5731827208236421E-2</v>
      </c>
    </row>
    <row r="51" spans="1:4" x14ac:dyDescent="0.25">
      <c r="A51" s="48" t="s">
        <v>867</v>
      </c>
      <c r="B51" s="49" t="s">
        <v>467</v>
      </c>
      <c r="C51" s="39">
        <v>0.1198438219212165</v>
      </c>
      <c r="D51" s="50">
        <v>0.11942420752845137</v>
      </c>
    </row>
    <row r="52" spans="1:4" x14ac:dyDescent="0.25">
      <c r="A52" s="48" t="s">
        <v>868</v>
      </c>
      <c r="B52" s="49" t="s">
        <v>1240</v>
      </c>
      <c r="C52" s="39">
        <v>0.15264584471006049</v>
      </c>
      <c r="D52" s="50">
        <v>0.15212211447063884</v>
      </c>
    </row>
    <row r="53" spans="1:4" x14ac:dyDescent="0.25">
      <c r="A53" s="48" t="s">
        <v>869</v>
      </c>
      <c r="B53" s="49" t="s">
        <v>572</v>
      </c>
      <c r="C53" s="39">
        <v>8.9783102921832114E-2</v>
      </c>
      <c r="D53" s="50">
        <v>8.9553818153673956E-2</v>
      </c>
    </row>
    <row r="54" spans="1:4" x14ac:dyDescent="0.25">
      <c r="A54" s="48" t="s">
        <v>870</v>
      </c>
      <c r="B54" s="49" t="s">
        <v>485</v>
      </c>
      <c r="C54" s="39">
        <v>0.10609110561899208</v>
      </c>
      <c r="D54" s="50">
        <v>0.10633795603974648</v>
      </c>
    </row>
    <row r="55" spans="1:4" x14ac:dyDescent="0.25">
      <c r="A55" s="48" t="s">
        <v>871</v>
      </c>
      <c r="B55" s="49" t="s">
        <v>627</v>
      </c>
      <c r="C55" s="39">
        <v>0.10905415595281744</v>
      </c>
      <c r="D55" s="50">
        <v>0.1087872001260512</v>
      </c>
    </row>
    <row r="56" spans="1:4" x14ac:dyDescent="0.25">
      <c r="A56" s="48" t="s">
        <v>872</v>
      </c>
      <c r="B56" s="49" t="s">
        <v>691</v>
      </c>
      <c r="C56" s="39">
        <v>0.16808333752235549</v>
      </c>
      <c r="D56" s="50">
        <v>0.1675549734728643</v>
      </c>
    </row>
    <row r="57" spans="1:4" x14ac:dyDescent="0.25">
      <c r="A57" s="48" t="s">
        <v>873</v>
      </c>
      <c r="B57" s="49" t="s">
        <v>513</v>
      </c>
      <c r="C57" s="39">
        <v>7.5913454793955004E-2</v>
      </c>
      <c r="D57" s="50">
        <v>7.5709729285169031E-2</v>
      </c>
    </row>
    <row r="58" spans="1:4" x14ac:dyDescent="0.25">
      <c r="A58" s="48" t="s">
        <v>874</v>
      </c>
      <c r="B58" s="49" t="s">
        <v>1271</v>
      </c>
      <c r="C58" s="39">
        <v>7.9924388678192321E-2</v>
      </c>
      <c r="D58" s="50">
        <v>7.9777820599577998E-2</v>
      </c>
    </row>
    <row r="59" spans="1:4" x14ac:dyDescent="0.25">
      <c r="A59" s="48" t="s">
        <v>875</v>
      </c>
      <c r="B59" s="49" t="s">
        <v>1261</v>
      </c>
      <c r="C59" s="39">
        <v>6.5461562934912815E-2</v>
      </c>
      <c r="D59" s="50">
        <v>6.5298407168027511E-2</v>
      </c>
    </row>
    <row r="60" spans="1:4" x14ac:dyDescent="0.25">
      <c r="A60" s="48" t="s">
        <v>876</v>
      </c>
      <c r="B60" s="49" t="s">
        <v>85</v>
      </c>
      <c r="C60" s="39">
        <v>0.10447457397550756</v>
      </c>
      <c r="D60" s="50">
        <v>0.10429062896042726</v>
      </c>
    </row>
    <row r="61" spans="1:4" x14ac:dyDescent="0.25">
      <c r="A61" s="48" t="s">
        <v>877</v>
      </c>
      <c r="B61" s="49" t="s">
        <v>529</v>
      </c>
      <c r="C61" s="39">
        <v>7.191211341904015E-2</v>
      </c>
      <c r="D61" s="50">
        <v>7.184141658202095E-2</v>
      </c>
    </row>
    <row r="62" spans="1:4" x14ac:dyDescent="0.25">
      <c r="A62" s="48" t="s">
        <v>878</v>
      </c>
      <c r="B62" s="49" t="s">
        <v>150</v>
      </c>
      <c r="C62" s="39">
        <v>0.21118651920324202</v>
      </c>
      <c r="D62" s="50">
        <v>0.21075858872873388</v>
      </c>
    </row>
    <row r="63" spans="1:4" x14ac:dyDescent="0.25">
      <c r="A63" s="48" t="s">
        <v>879</v>
      </c>
      <c r="B63" s="49" t="s">
        <v>637</v>
      </c>
      <c r="C63" s="39">
        <v>5.752302369170368E-2</v>
      </c>
      <c r="D63" s="50">
        <v>5.742387061240322E-2</v>
      </c>
    </row>
    <row r="64" spans="1:4" x14ac:dyDescent="0.25">
      <c r="A64" s="48" t="s">
        <v>880</v>
      </c>
      <c r="B64" s="49" t="s">
        <v>130</v>
      </c>
      <c r="C64" s="39">
        <v>7.3616767127033259E-2</v>
      </c>
      <c r="D64" s="50">
        <v>7.3399646876597918E-2</v>
      </c>
    </row>
    <row r="65" spans="1:4" x14ac:dyDescent="0.25">
      <c r="A65" s="48" t="s">
        <v>881</v>
      </c>
      <c r="B65" s="49" t="s">
        <v>1290</v>
      </c>
      <c r="C65" s="39">
        <v>0.12527644940343663</v>
      </c>
      <c r="D65" s="50">
        <v>0.12548927367531565</v>
      </c>
    </row>
    <row r="66" spans="1:4" x14ac:dyDescent="0.25">
      <c r="A66" s="48" t="s">
        <v>882</v>
      </c>
      <c r="B66" s="49" t="s">
        <v>537</v>
      </c>
      <c r="C66" s="39">
        <v>5.8689302302424737E-2</v>
      </c>
      <c r="D66" s="50">
        <v>5.8567900003114584E-2</v>
      </c>
    </row>
    <row r="67" spans="1:4" x14ac:dyDescent="0.25">
      <c r="A67" s="48" t="s">
        <v>883</v>
      </c>
      <c r="B67" s="49" t="s">
        <v>1277</v>
      </c>
      <c r="C67" s="39">
        <v>6.6521418720778311E-2</v>
      </c>
      <c r="D67" s="50">
        <v>6.6387546140351167E-2</v>
      </c>
    </row>
    <row r="68" spans="1:4" x14ac:dyDescent="0.25">
      <c r="A68" s="48" t="s">
        <v>884</v>
      </c>
      <c r="B68" s="49" t="s">
        <v>550</v>
      </c>
      <c r="C68" s="39">
        <v>7.1802628910260513E-2</v>
      </c>
      <c r="D68" s="50">
        <v>7.1466911843008019E-2</v>
      </c>
    </row>
    <row r="69" spans="1:4" x14ac:dyDescent="0.25">
      <c r="A69" s="48" t="s">
        <v>885</v>
      </c>
      <c r="B69" s="49" t="s">
        <v>560</v>
      </c>
      <c r="C69" s="39">
        <v>0.17822204579417461</v>
      </c>
      <c r="D69" s="50">
        <v>0.17861148390063772</v>
      </c>
    </row>
    <row r="70" spans="1:4" x14ac:dyDescent="0.25">
      <c r="A70" s="48" t="s">
        <v>886</v>
      </c>
      <c r="B70" s="49" t="s">
        <v>1282</v>
      </c>
      <c r="C70" s="39">
        <v>0.10902338548695555</v>
      </c>
      <c r="D70" s="50">
        <v>0.10865371989241865</v>
      </c>
    </row>
    <row r="71" spans="1:4" x14ac:dyDescent="0.25">
      <c r="A71" s="48" t="s">
        <v>887</v>
      </c>
      <c r="B71" s="49" t="s">
        <v>97</v>
      </c>
      <c r="C71" s="39">
        <v>8.4347376108816929E-2</v>
      </c>
      <c r="D71" s="50">
        <v>8.4033522385518339E-2</v>
      </c>
    </row>
    <row r="72" spans="1:4" x14ac:dyDescent="0.25">
      <c r="A72" s="48" t="s">
        <v>888</v>
      </c>
      <c r="B72" s="49" t="s">
        <v>598</v>
      </c>
      <c r="C72" s="39">
        <v>6.0384781294381039E-2</v>
      </c>
      <c r="D72" s="50">
        <v>6.018898614419807E-2</v>
      </c>
    </row>
    <row r="73" spans="1:4" x14ac:dyDescent="0.25">
      <c r="A73" s="48" t="s">
        <v>889</v>
      </c>
      <c r="B73" s="49" t="s">
        <v>1288</v>
      </c>
      <c r="C73" s="39">
        <v>6.7803687670331486E-2</v>
      </c>
      <c r="D73" s="50">
        <v>6.7681779788656665E-2</v>
      </c>
    </row>
    <row r="74" spans="1:4" x14ac:dyDescent="0.25">
      <c r="A74" s="48" t="s">
        <v>890</v>
      </c>
      <c r="B74" s="49" t="s">
        <v>289</v>
      </c>
      <c r="C74" s="39">
        <v>0.24690665892829416</v>
      </c>
      <c r="D74" s="50">
        <v>0.24617294892016853</v>
      </c>
    </row>
    <row r="75" spans="1:4" x14ac:dyDescent="0.25">
      <c r="A75" s="48" t="s">
        <v>891</v>
      </c>
      <c r="B75" s="49" t="s">
        <v>613</v>
      </c>
      <c r="C75" s="39">
        <v>0.18658931426437156</v>
      </c>
      <c r="D75" s="50">
        <v>0.18619688719781691</v>
      </c>
    </row>
    <row r="76" spans="1:4" x14ac:dyDescent="0.25">
      <c r="A76" s="48" t="s">
        <v>892</v>
      </c>
      <c r="B76" s="49" t="s">
        <v>55</v>
      </c>
      <c r="C76" s="39">
        <v>6.0761865401071723E-2</v>
      </c>
      <c r="D76" s="50">
        <v>6.0754843528544204E-2</v>
      </c>
    </row>
    <row r="77" spans="1:4" x14ac:dyDescent="0.25">
      <c r="A77" s="48" t="s">
        <v>893</v>
      </c>
      <c r="B77" s="49" t="s">
        <v>148</v>
      </c>
      <c r="C77" s="39">
        <v>0.20786170672231741</v>
      </c>
      <c r="D77" s="50">
        <v>0.20744431292256471</v>
      </c>
    </row>
    <row r="78" spans="1:4" x14ac:dyDescent="0.25">
      <c r="A78" s="48" t="s">
        <v>894</v>
      </c>
      <c r="B78" s="49" t="s">
        <v>152</v>
      </c>
      <c r="C78" s="39">
        <v>0.20879656144242906</v>
      </c>
      <c r="D78" s="50">
        <v>0.20837835784685019</v>
      </c>
    </row>
    <row r="79" spans="1:4" x14ac:dyDescent="0.25">
      <c r="A79" s="48" t="s">
        <v>895</v>
      </c>
      <c r="B79" s="49" t="s">
        <v>226</v>
      </c>
      <c r="C79" s="39">
        <v>5.9068706386338807E-2</v>
      </c>
      <c r="D79" s="50">
        <v>5.8972580959274587E-2</v>
      </c>
    </row>
    <row r="80" spans="1:4" x14ac:dyDescent="0.25">
      <c r="A80" s="48" t="s">
        <v>896</v>
      </c>
      <c r="B80" s="49" t="s">
        <v>228</v>
      </c>
      <c r="C80" s="39">
        <v>0.14932553903676909</v>
      </c>
      <c r="D80" s="50">
        <v>0.14893672489151583</v>
      </c>
    </row>
    <row r="81" spans="1:4" x14ac:dyDescent="0.25">
      <c r="A81" s="48" t="s">
        <v>897</v>
      </c>
      <c r="B81" s="49" t="s">
        <v>220</v>
      </c>
      <c r="C81" s="39">
        <v>9.6305146474744863E-2</v>
      </c>
      <c r="D81" s="50">
        <v>9.6209667973604446E-2</v>
      </c>
    </row>
    <row r="82" spans="1:4" x14ac:dyDescent="0.25">
      <c r="A82" s="48" t="s">
        <v>898</v>
      </c>
      <c r="B82" s="49" t="s">
        <v>661</v>
      </c>
      <c r="C82" s="39">
        <v>0.14166704793730134</v>
      </c>
      <c r="D82" s="50">
        <v>0.14122471216493168</v>
      </c>
    </row>
    <row r="83" spans="1:4" x14ac:dyDescent="0.25">
      <c r="A83" s="48" t="s">
        <v>899</v>
      </c>
      <c r="B83" s="49" t="s">
        <v>487</v>
      </c>
      <c r="C83" s="39">
        <v>0.14507136187045774</v>
      </c>
      <c r="D83" s="50">
        <v>0.14503442790737583</v>
      </c>
    </row>
    <row r="84" spans="1:4" x14ac:dyDescent="0.25">
      <c r="A84" s="48" t="s">
        <v>900</v>
      </c>
      <c r="B84" s="49" t="s">
        <v>51</v>
      </c>
      <c r="C84" s="39">
        <v>0.15222196829234699</v>
      </c>
      <c r="D84" s="50">
        <v>0.1518979056557436</v>
      </c>
    </row>
    <row r="85" spans="1:4" x14ac:dyDescent="0.25">
      <c r="A85" s="48" t="s">
        <v>901</v>
      </c>
      <c r="B85" s="49" t="s">
        <v>675</v>
      </c>
      <c r="C85" s="39">
        <v>9.3345554022889216E-2</v>
      </c>
      <c r="D85" s="50">
        <v>9.3149758126083337E-2</v>
      </c>
    </row>
    <row r="86" spans="1:4" x14ac:dyDescent="0.25">
      <c r="A86" s="48" t="s">
        <v>902</v>
      </c>
      <c r="B86" s="49" t="s">
        <v>683</v>
      </c>
      <c r="C86" s="39">
        <v>0.26273952275589557</v>
      </c>
      <c r="D86" s="50">
        <v>0.26272238345811483</v>
      </c>
    </row>
    <row r="87" spans="1:4" x14ac:dyDescent="0.25">
      <c r="A87" s="48" t="s">
        <v>903</v>
      </c>
      <c r="B87" s="49" t="s">
        <v>349</v>
      </c>
      <c r="C87" s="39">
        <v>7.7740651741445482E-2</v>
      </c>
      <c r="D87" s="50">
        <v>7.7559080377709061E-2</v>
      </c>
    </row>
    <row r="88" spans="1:4" x14ac:dyDescent="0.25">
      <c r="A88" s="48" t="s">
        <v>904</v>
      </c>
      <c r="B88" s="49" t="s">
        <v>1295</v>
      </c>
      <c r="C88" s="39">
        <v>6.6157677597378645E-2</v>
      </c>
      <c r="D88" s="50">
        <v>6.5963437212335496E-2</v>
      </c>
    </row>
    <row r="89" spans="1:4" x14ac:dyDescent="0.25">
      <c r="A89" s="48" t="s">
        <v>905</v>
      </c>
      <c r="B89" s="49" t="s">
        <v>677</v>
      </c>
      <c r="C89" s="39">
        <v>0.13883895244702119</v>
      </c>
      <c r="D89" s="50">
        <v>0.13855606967929573</v>
      </c>
    </row>
    <row r="90" spans="1:4" x14ac:dyDescent="0.25">
      <c r="A90" s="48" t="s">
        <v>906</v>
      </c>
      <c r="B90" s="49" t="s">
        <v>703</v>
      </c>
      <c r="C90" s="39">
        <v>1.9796327973222123E-2</v>
      </c>
      <c r="D90" s="50">
        <v>1.9795044087740774E-2</v>
      </c>
    </row>
    <row r="91" spans="1:4" x14ac:dyDescent="0.25">
      <c r="A91" s="48" t="s">
        <v>907</v>
      </c>
      <c r="B91" s="49" t="s">
        <v>719</v>
      </c>
      <c r="C91" s="39">
        <v>5.1530860424935404E-2</v>
      </c>
      <c r="D91" s="50">
        <v>5.1644195115108024E-2</v>
      </c>
    </row>
    <row r="92" spans="1:4" x14ac:dyDescent="0.25">
      <c r="A92" s="48" t="s">
        <v>908</v>
      </c>
      <c r="B92" s="49" t="s">
        <v>711</v>
      </c>
      <c r="C92" s="39">
        <v>0.14844308676719681</v>
      </c>
      <c r="D92" s="50">
        <v>0.1480233191921983</v>
      </c>
    </row>
    <row r="93" spans="1:4" x14ac:dyDescent="0.25">
      <c r="A93" s="48" t="s">
        <v>909</v>
      </c>
      <c r="B93" s="49" t="s">
        <v>709</v>
      </c>
      <c r="C93" s="39">
        <v>5.4617917257674106E-2</v>
      </c>
      <c r="D93" s="50">
        <v>5.447725493919741E-2</v>
      </c>
    </row>
    <row r="94" spans="1:4" x14ac:dyDescent="0.25">
      <c r="A94" s="48" t="s">
        <v>910</v>
      </c>
      <c r="B94" s="49" t="s">
        <v>1255</v>
      </c>
      <c r="C94" s="39">
        <v>5.2579273423203961E-2</v>
      </c>
      <c r="D94" s="50">
        <v>5.2457811432054142E-2</v>
      </c>
    </row>
    <row r="95" spans="1:4" x14ac:dyDescent="0.25">
      <c r="A95" s="48" t="s">
        <v>911</v>
      </c>
      <c r="B95" s="49" t="s">
        <v>1297</v>
      </c>
      <c r="C95" s="39">
        <v>5.9528207442996514E-2</v>
      </c>
      <c r="D95" s="50">
        <v>5.9426248989715623E-2</v>
      </c>
    </row>
    <row r="96" spans="1:4" x14ac:dyDescent="0.25">
      <c r="A96" s="48" t="s">
        <v>912</v>
      </c>
      <c r="B96" s="49" t="s">
        <v>1296</v>
      </c>
      <c r="C96" s="39">
        <v>5.5374510000074637E-2</v>
      </c>
      <c r="D96" s="50">
        <v>5.5250935446644896E-2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"GROUPEMENT DES COA EN VIGUEUR LE "&amp;'OPTIONS - INTERVALLES DE MARGE'!A1</f>
        <v>GROUPEMENT DES COA EN VIGUEUR LE 30 JUIN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35</v>
      </c>
      <c r="C3" s="136" t="s">
        <v>5</v>
      </c>
      <c r="D3" s="136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913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29"/>
      <c r="C6" s="6" t="s">
        <v>914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29"/>
      <c r="C7" s="9" t="s">
        <v>915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0"/>
      <c r="C8" s="7" t="s">
        <v>916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2" t="str">
        <f>"IMPUTATIONS POUR POSITION MIXTE INTRA-MARCHANDISE - 'BUTTERFLY' MENSUEL EN VIGUEUR LE "&amp;'OPTIONS - INTERVALLES DE MARGE'!A1</f>
        <v>IMPUTATIONS POUR POSITION MIXTE INTRA-MARCHANDISE - 'BUTTERFLY' MENSUEL EN VIGUEUR LE 30 JUIN 2026</v>
      </c>
      <c r="B10" s="133"/>
      <c r="C10" s="133"/>
      <c r="D10" s="133"/>
      <c r="E10" s="13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41" t="s">
        <v>7</v>
      </c>
      <c r="C11" s="136" t="s">
        <v>8</v>
      </c>
      <c r="D11" s="136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42"/>
      <c r="C12" s="143"/>
      <c r="D12" s="14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917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918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2" t="str">
        <f>"IMPUTATIONS POUR POSITION MIXTE INTRA-MARCHANDISE - INTERMENSUELLE EN VIGUEUR LE "&amp;'OPTIONS - INTERVALLES DE MARGE'!A1</f>
        <v>IMPUTATIONS POUR POSITION MIXTE INTRA-MARCHANDISE - INTERMENSUELLE EN VIGUEUR LE 30 JUIN 2026</v>
      </c>
      <c r="B16" s="133"/>
      <c r="C16" s="133"/>
      <c r="D16" s="133"/>
      <c r="E16" s="133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9" t="s">
        <v>0</v>
      </c>
      <c r="C17" s="136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40"/>
      <c r="C18" s="13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A10:E10"/>
    <mergeCell ref="B11:B12"/>
    <mergeCell ref="C11:C12"/>
    <mergeCell ref="D11:D12"/>
    <mergeCell ref="C17:C18"/>
    <mergeCell ref="A16:E16"/>
    <mergeCell ref="B17:B18"/>
    <mergeCell ref="B5:B8"/>
    <mergeCell ref="A1:E1"/>
    <mergeCell ref="A2:E2"/>
    <mergeCell ref="B3:B4"/>
    <mergeCell ref="C3:C4"/>
    <mergeCell ref="D3:D4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"GROUPEMENT DES CRA EN VIGUEUR LE "&amp;'OPTIONS - INTERVALLES DE MARGE'!A1</f>
        <v>GROUPEMENT DES CRA EN VIGUEUR LE 30 JUIN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35</v>
      </c>
      <c r="C3" s="136" t="s">
        <v>5</v>
      </c>
      <c r="D3" s="136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919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0"/>
      <c r="C6" s="7" t="s">
        <v>920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6">
        <v>2</v>
      </c>
      <c r="C7" s="8" t="s">
        <v>921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0"/>
      <c r="C8" s="7" t="s">
        <v>922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6">
        <v>3</v>
      </c>
      <c r="C9" s="8" t="s">
        <v>923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29"/>
      <c r="C10" s="6" t="s">
        <v>924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29"/>
      <c r="C11" s="6" t="s">
        <v>925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0"/>
      <c r="C12" s="7" t="s">
        <v>926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6">
        <v>4</v>
      </c>
      <c r="C13" s="9" t="s">
        <v>927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29"/>
      <c r="C14" s="6" t="s">
        <v>928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29"/>
      <c r="C15" s="6" t="s">
        <v>929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0"/>
      <c r="C16" s="7" t="s">
        <v>930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2" t="str">
        <f>"IMPUTATIONS POUR POSITION MIXTE INTRA-MARCHANDISE - 'BUTTERFLY' TRIMESTRIEL EN VIGUEUR LE "&amp;'OPTIONS - INTERVALLES DE MARGE'!A1</f>
        <v>IMPUTATIONS POUR POSITION MIXTE INTRA-MARCHANDISE - 'BUTTERFLY' TRIMESTRIEL EN VIGUEUR LE 30 JUIN 2026</v>
      </c>
      <c r="B18" s="133"/>
      <c r="C18" s="133"/>
      <c r="D18" s="133"/>
      <c r="E18" s="13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41" t="s">
        <v>7</v>
      </c>
      <c r="C19" s="136" t="s">
        <v>8</v>
      </c>
      <c r="D19" s="136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42"/>
      <c r="C20" s="143"/>
      <c r="D20" s="14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931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932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933</v>
      </c>
      <c r="C23" s="13">
        <v>188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934</v>
      </c>
      <c r="C24" s="13">
        <v>143</v>
      </c>
      <c r="D24" s="13">
        <v>141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935</v>
      </c>
      <c r="C25" s="13">
        <v>259</v>
      </c>
      <c r="D25" s="13">
        <v>257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936</v>
      </c>
      <c r="C26" s="13">
        <v>265</v>
      </c>
      <c r="D26" s="13">
        <v>264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937</v>
      </c>
      <c r="C27" s="13">
        <v>167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938</v>
      </c>
      <c r="C28" s="13">
        <v>156</v>
      </c>
      <c r="D28" s="13">
        <v>156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939</v>
      </c>
      <c r="C29" s="13">
        <v>236</v>
      </c>
      <c r="D29" s="13">
        <v>235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940</v>
      </c>
      <c r="C30" s="14">
        <v>226</v>
      </c>
      <c r="D30" s="14">
        <v>225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2" t="str">
        <f>"IMPUTATIONS POUR POSITION MIXTE INTRA-MARCHANDISE - 'BUTTERFLY' SEMESTRIEL EN VIGUEUR LE "&amp;'OPTIONS - INTERVALLES DE MARGE'!A1</f>
        <v>IMPUTATIONS POUR POSITION MIXTE INTRA-MARCHANDISE - 'BUTTERFLY' SEMESTRIEL EN VIGUEUR LE 30 JUIN 2026</v>
      </c>
      <c r="B32" s="133"/>
      <c r="C32" s="133"/>
      <c r="D32" s="133"/>
      <c r="E32" s="13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9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40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941</v>
      </c>
      <c r="C35" s="19">
        <v>147</v>
      </c>
      <c r="D35" s="19">
        <v>146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942</v>
      </c>
      <c r="C36" s="19">
        <v>125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943</v>
      </c>
      <c r="C37" s="19">
        <v>254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944</v>
      </c>
      <c r="C38" s="19">
        <v>175</v>
      </c>
      <c r="D38" s="19">
        <v>176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945</v>
      </c>
      <c r="C39" s="19">
        <v>158</v>
      </c>
      <c r="D39" s="19">
        <v>159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946</v>
      </c>
      <c r="C40" s="19">
        <v>126</v>
      </c>
      <c r="D40" s="19">
        <v>127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947</v>
      </c>
      <c r="C41" s="19">
        <v>104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948</v>
      </c>
      <c r="C42" s="20">
        <v>99</v>
      </c>
      <c r="D42" s="20">
        <v>99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2" t="str">
        <f>"IMPUTATIONS POUR POSITION MIXTE INTRA-MARCHANDISE - 'BUTTERFLY' NEUF-MOIS EN VIGUEUR LE "&amp;'OPTIONS - INTERVALLES DE MARGE'!A1</f>
        <v>IMPUTATIONS POUR POSITION MIXTE INTRA-MARCHANDISE - 'BUTTERFLY' NEUF-MOIS EN VIGUEUR LE 30 JUIN 2026</v>
      </c>
      <c r="B44" s="133"/>
      <c r="C44" s="133"/>
      <c r="D44" s="133"/>
      <c r="E44" s="13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9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40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949</v>
      </c>
      <c r="C47" s="19">
        <v>399</v>
      </c>
      <c r="D47" s="19">
        <v>398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950</v>
      </c>
      <c r="C48" s="19">
        <v>175</v>
      </c>
      <c r="D48" s="19">
        <v>174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951</v>
      </c>
      <c r="C49" s="19">
        <v>303</v>
      </c>
      <c r="D49" s="19">
        <v>302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952</v>
      </c>
      <c r="C50" s="19">
        <v>161</v>
      </c>
      <c r="D50" s="19">
        <v>162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953</v>
      </c>
      <c r="C51" s="19">
        <v>210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954</v>
      </c>
      <c r="C52" s="20">
        <v>140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2" t="str">
        <f>"IMPUTATIONS POUR POSITION MIXTE INTRA-MARCHANDISE - 'BUTTERFLY' ANNUEL EN VIGUEUR LE "&amp;'OPTIONS - INTERVALLES DE MARGE'!A1</f>
        <v>IMPUTATIONS POUR POSITION MIXTE INTRA-MARCHANDISE - 'BUTTERFLY' ANNUEL EN VIGUEUR LE 30 JUIN 2026</v>
      </c>
      <c r="B54" s="133"/>
      <c r="C54" s="133"/>
      <c r="D54" s="133"/>
      <c r="E54" s="133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9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40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955</v>
      </c>
      <c r="C57" s="19">
        <v>326</v>
      </c>
      <c r="D57" s="19">
        <v>325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956</v>
      </c>
      <c r="C58" s="19">
        <v>199</v>
      </c>
      <c r="D58" s="19">
        <v>198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957</v>
      </c>
      <c r="C59" s="19">
        <v>364</v>
      </c>
      <c r="D59" s="19">
        <v>362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958</v>
      </c>
      <c r="C60" s="20">
        <v>195</v>
      </c>
      <c r="D60" s="20">
        <v>195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2" t="str">
        <f>"IMPUTATIONS POUR POSITION MIXTE INTRA-MARCHANDISE - INTERMENSUELLE EN VIGUEUR LE "&amp;'OPTIONS - INTERVALLES DE MARGE'!A1</f>
        <v>IMPUTATIONS POUR POSITION MIXTE INTRA-MARCHANDISE - INTERMENSUELLE EN VIGUEUR LE 30 JUIN 2026</v>
      </c>
      <c r="B62" s="133"/>
      <c r="C62" s="133"/>
      <c r="D62" s="133"/>
      <c r="E62" s="133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9" t="s">
        <v>0</v>
      </c>
      <c r="B63" s="147">
        <v>1</v>
      </c>
      <c r="C63" s="147">
        <v>2</v>
      </c>
      <c r="D63" s="147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40"/>
      <c r="B64" s="148"/>
      <c r="C64" s="148">
        <v>2</v>
      </c>
      <c r="D64" s="148">
        <v>3</v>
      </c>
      <c r="E64" s="149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262</v>
      </c>
      <c r="C65" s="24">
        <v>272</v>
      </c>
      <c r="D65" s="25">
        <v>278</v>
      </c>
      <c r="E65" s="26">
        <v>282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320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243</v>
      </c>
      <c r="E67" s="30">
        <v>293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A54:E54"/>
    <mergeCell ref="B55:B56"/>
    <mergeCell ref="C55:C56"/>
    <mergeCell ref="D55:D56"/>
    <mergeCell ref="A62:E62"/>
    <mergeCell ref="A63:A64"/>
    <mergeCell ref="B63:B64"/>
    <mergeCell ref="C63:C64"/>
    <mergeCell ref="D63:D64"/>
    <mergeCell ref="E63:E6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B5:B6"/>
    <mergeCell ref="A1:E1"/>
    <mergeCell ref="A2:E2"/>
    <mergeCell ref="B3:B4"/>
    <mergeCell ref="C3:C4"/>
    <mergeCell ref="D3:D4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SDV EN VIGUEUR LE "&amp;'OPTIONS - INTERVALLES DE MARGE'!A1</f>
        <v>GROUPEMENT DES SDV EN VIGUEUR LE 30 JUIN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959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960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6">
        <v>3</v>
      </c>
      <c r="C7" s="8" t="s">
        <v>961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29"/>
      <c r="C8" s="6" t="s">
        <v>962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0"/>
      <c r="C9" s="7" t="s">
        <v>963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2" t="str">
        <f>"IMPUTATIONS POUR POSITION MIXTE INTRA-MARCHANDISE - INTERMENSUELLE EN VIGUEUR LE "&amp;'OPTIONS - INTERVALLES DE MARGE'!A1</f>
        <v>IMPUTATIONS POUR POSITION MIXTE INTRA-MARCHANDISE - INTERMENSUELLE EN VIGUEUR LE 30 JUIN 2026</v>
      </c>
      <c r="B11" s="133"/>
      <c r="C11" s="133"/>
      <c r="D11" s="133"/>
      <c r="E11" s="133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9" t="s">
        <v>0</v>
      </c>
      <c r="B12" s="147">
        <v>1</v>
      </c>
      <c r="C12" s="147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40"/>
      <c r="B13" s="148"/>
      <c r="C13" s="148">
        <v>2</v>
      </c>
      <c r="D13" s="149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100</v>
      </c>
      <c r="D14" s="26">
        <v>143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235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150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A1:E1"/>
    <mergeCell ref="A2:E2"/>
    <mergeCell ref="B3:B4"/>
    <mergeCell ref="C3:C4"/>
    <mergeCell ref="D3:D4"/>
    <mergeCell ref="B7:B9"/>
    <mergeCell ref="A11:E11"/>
    <mergeCell ref="A12:A13"/>
    <mergeCell ref="B12:B13"/>
    <mergeCell ref="C12:C13"/>
    <mergeCell ref="D12:D13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SXF EN VIGUEUR LE "&amp;'OPTIONS - INTERVALLES DE MARGE'!A1</f>
        <v>GROUPEMENT DES SXF EN VIGUEUR LE 30 JUIN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964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965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966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967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968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969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970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"IMPUTATIONS POUR POSITION MIXTE INTRA-MARCHANDISE - INTERMENSUELLE EN VIGUEUR LE "&amp;'OPTIONS - INTERVALLES DE MARGE'!A1</f>
        <v>IMPUTATIONS POUR POSITION MIXTE INTRA-MARCHANDISE - INTERMENSUELLE EN VIGUEUR LE 30 JUIN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2378</v>
      </c>
      <c r="D17" s="26">
        <v>6051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1130</v>
      </c>
      <c r="D18" s="30">
        <v>4805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2234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AXF EN VIGUEUR LE "&amp;'OPTIONS - INTERVALLES DE MARGE'!A1</f>
        <v>GROUPEMENT DES AXF EN VIGUEUR LE 30 JUIN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972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973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974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975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976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977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978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"IMPUTATIONS POUR POSITION MIXTE INTRA-MARCHANDISE - INTERMENSUELLE EN VIGUEUR LE "&amp;'OPTIONS - INTERVALLES DE MARGE'!A1</f>
        <v>IMPUTATIONS POUR POSITION MIXTE INTRA-MARCHANDISE - INTERMENSUELLE EN VIGUEUR LE 30 JUIN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2146</v>
      </c>
      <c r="C17" s="24">
        <v>1953</v>
      </c>
      <c r="D17" s="26">
        <v>1632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2131</v>
      </c>
      <c r="D18" s="30">
        <v>1798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2133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62" t="str">
        <f>"IMPUTATIONS POUR POSITION MIXTE INTRA-MARCHANDISES INTERMENSUELLE EN VIGUEUR LE "&amp;'OPTIONS - INTERVALLES DE MARGE'!A1</f>
        <v>IMPUTATIONS POUR POSITION MIXTE INTRA-MARCHANDISES INTERMENSUELLE EN VIGUEUR LE 30 JUIN 2026</v>
      </c>
      <c r="B2" s="163"/>
      <c r="C2" s="163"/>
      <c r="D2" s="164"/>
    </row>
    <row r="3" spans="1:4" x14ac:dyDescent="0.25">
      <c r="A3" s="158" t="s">
        <v>20</v>
      </c>
      <c r="B3" s="160" t="s">
        <v>21</v>
      </c>
      <c r="C3" s="160" t="s">
        <v>22</v>
      </c>
      <c r="D3" s="160" t="s">
        <v>23</v>
      </c>
    </row>
    <row r="4" spans="1:4" ht="24" customHeight="1" thickBot="1" x14ac:dyDescent="0.3">
      <c r="A4" s="159"/>
      <c r="B4" s="161"/>
      <c r="C4" s="161"/>
      <c r="D4" s="161"/>
    </row>
    <row r="5" spans="1:4" x14ac:dyDescent="0.25">
      <c r="A5" s="65" t="s">
        <v>768</v>
      </c>
      <c r="B5" s="66" t="s">
        <v>769</v>
      </c>
      <c r="C5" s="67">
        <v>125</v>
      </c>
      <c r="D5" s="68">
        <v>125</v>
      </c>
    </row>
    <row r="6" spans="1:4" x14ac:dyDescent="0.25">
      <c r="A6" s="65" t="s">
        <v>770</v>
      </c>
      <c r="B6" s="66" t="s">
        <v>1299</v>
      </c>
      <c r="C6" s="67">
        <v>450</v>
      </c>
      <c r="D6" s="68">
        <v>450</v>
      </c>
    </row>
    <row r="7" spans="1:4" x14ac:dyDescent="0.25">
      <c r="A7" s="65" t="s">
        <v>772</v>
      </c>
      <c r="B7" s="66" t="s">
        <v>1300</v>
      </c>
      <c r="C7" s="67">
        <v>450</v>
      </c>
      <c r="D7" s="68">
        <v>450</v>
      </c>
    </row>
    <row r="8" spans="1:4" x14ac:dyDescent="0.25">
      <c r="A8" s="65" t="s">
        <v>774</v>
      </c>
      <c r="B8" s="66" t="s">
        <v>1301</v>
      </c>
      <c r="C8" s="67">
        <v>225</v>
      </c>
      <c r="D8" s="68">
        <v>225</v>
      </c>
    </row>
    <row r="9" spans="1:4" x14ac:dyDescent="0.25">
      <c r="A9" s="65" t="s">
        <v>783</v>
      </c>
      <c r="B9" s="66" t="s">
        <v>1304</v>
      </c>
      <c r="C9" s="67">
        <v>450</v>
      </c>
      <c r="D9" s="68">
        <v>450</v>
      </c>
    </row>
    <row r="10" spans="1:4" x14ac:dyDescent="0.25">
      <c r="A10" s="63" t="s">
        <v>785</v>
      </c>
      <c r="B10" s="49" t="s">
        <v>1305</v>
      </c>
      <c r="C10" s="67">
        <v>200</v>
      </c>
      <c r="D10" s="68">
        <v>200</v>
      </c>
    </row>
    <row r="11" spans="1:4" x14ac:dyDescent="0.25">
      <c r="A11" s="65" t="s">
        <v>787</v>
      </c>
      <c r="B11" s="66" t="s">
        <v>1306</v>
      </c>
      <c r="C11" s="67">
        <v>200</v>
      </c>
      <c r="D11" s="68">
        <v>200</v>
      </c>
    </row>
    <row r="12" spans="1:4" x14ac:dyDescent="0.25">
      <c r="A12" s="65" t="s">
        <v>793</v>
      </c>
      <c r="B12" s="66" t="s">
        <v>1308</v>
      </c>
      <c r="C12" s="67">
        <v>125</v>
      </c>
      <c r="D12" s="68">
        <v>125</v>
      </c>
    </row>
    <row r="13" spans="1:4" x14ac:dyDescent="0.25">
      <c r="A13" s="65" t="s">
        <v>795</v>
      </c>
      <c r="B13" s="66" t="s">
        <v>1309</v>
      </c>
      <c r="C13" s="67">
        <v>100</v>
      </c>
      <c r="D13" s="68">
        <v>100</v>
      </c>
    </row>
    <row r="14" spans="1:4" x14ac:dyDescent="0.25">
      <c r="A14" s="65" t="s">
        <v>797</v>
      </c>
      <c r="B14" s="66" t="s">
        <v>1310</v>
      </c>
      <c r="C14" s="67">
        <v>100</v>
      </c>
      <c r="D14" s="68">
        <v>100</v>
      </c>
    </row>
    <row r="15" spans="1:4" x14ac:dyDescent="0.25">
      <c r="A15" s="65" t="s">
        <v>799</v>
      </c>
      <c r="B15" s="69" t="s">
        <v>1311</v>
      </c>
      <c r="C15" s="67">
        <v>100</v>
      </c>
      <c r="D15" s="68">
        <v>100</v>
      </c>
    </row>
    <row r="16" spans="1:4" x14ac:dyDescent="0.25">
      <c r="A16" s="65" t="s">
        <v>803</v>
      </c>
      <c r="B16" s="69" t="s">
        <v>1313</v>
      </c>
      <c r="C16" s="67">
        <v>100</v>
      </c>
      <c r="D16" s="68">
        <v>100</v>
      </c>
    </row>
    <row r="17" spans="1:4" x14ac:dyDescent="0.25">
      <c r="A17" s="65" t="s">
        <v>805</v>
      </c>
      <c r="B17" s="69" t="s">
        <v>1314</v>
      </c>
      <c r="C17" s="67">
        <v>100</v>
      </c>
      <c r="D17" s="68">
        <v>100</v>
      </c>
    </row>
    <row r="18" spans="1:4" x14ac:dyDescent="0.25">
      <c r="A18" s="65" t="s">
        <v>807</v>
      </c>
      <c r="B18" s="69" t="s">
        <v>1315</v>
      </c>
      <c r="C18" s="67">
        <v>100</v>
      </c>
      <c r="D18" s="68">
        <v>100</v>
      </c>
    </row>
    <row r="19" spans="1:4" x14ac:dyDescent="0.25">
      <c r="A19" s="65" t="s">
        <v>809</v>
      </c>
      <c r="B19" s="66" t="s">
        <v>1316</v>
      </c>
      <c r="C19" s="67">
        <v>125</v>
      </c>
      <c r="D19" s="68">
        <v>125</v>
      </c>
    </row>
    <row r="20" spans="1:4" x14ac:dyDescent="0.25">
      <c r="A20" s="65" t="s">
        <v>811</v>
      </c>
      <c r="B20" s="66" t="s">
        <v>1317</v>
      </c>
      <c r="C20" s="67">
        <v>100</v>
      </c>
      <c r="D20" s="70">
        <v>100</v>
      </c>
    </row>
    <row r="21" spans="1:4" x14ac:dyDescent="0.25">
      <c r="A21" s="65" t="s">
        <v>813</v>
      </c>
      <c r="B21" s="66" t="s">
        <v>1318</v>
      </c>
      <c r="C21" s="67">
        <v>100</v>
      </c>
      <c r="D21" s="70">
        <v>100</v>
      </c>
    </row>
    <row r="22" spans="1:4" x14ac:dyDescent="0.25">
      <c r="A22" s="65" t="s">
        <v>815</v>
      </c>
      <c r="B22" s="66" t="s">
        <v>1319</v>
      </c>
      <c r="C22" s="67">
        <v>100</v>
      </c>
      <c r="D22" s="70">
        <v>100</v>
      </c>
    </row>
    <row r="23" spans="1:4" x14ac:dyDescent="0.25">
      <c r="A23" s="65" t="s">
        <v>817</v>
      </c>
      <c r="B23" s="66" t="s">
        <v>1320</v>
      </c>
      <c r="C23" s="67">
        <v>100</v>
      </c>
      <c r="D23" s="70">
        <v>100</v>
      </c>
    </row>
    <row r="24" spans="1:4" x14ac:dyDescent="0.25">
      <c r="A24" s="65" t="s">
        <v>819</v>
      </c>
      <c r="B24" s="66" t="s">
        <v>1321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6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30 JUIN 2026</v>
      </c>
      <c r="B30" s="163"/>
      <c r="C30" s="163"/>
      <c r="D30" s="164"/>
    </row>
    <row r="31" spans="1:4" ht="15" customHeight="1" x14ac:dyDescent="0.25">
      <c r="A31" s="158" t="s">
        <v>20</v>
      </c>
      <c r="B31" s="160" t="s">
        <v>21</v>
      </c>
      <c r="C31" s="160" t="s">
        <v>37</v>
      </c>
      <c r="D31" s="160" t="s">
        <v>38</v>
      </c>
    </row>
    <row r="32" spans="1:4" ht="15.75" thickBot="1" x14ac:dyDescent="0.3">
      <c r="A32" s="159"/>
      <c r="B32" s="161"/>
      <c r="C32" s="161"/>
      <c r="D32" s="161"/>
    </row>
    <row r="33" spans="1:4" x14ac:dyDescent="0.25">
      <c r="A33" s="65" t="s">
        <v>821</v>
      </c>
      <c r="B33" s="69" t="s">
        <v>1231</v>
      </c>
      <c r="C33" s="67">
        <v>75</v>
      </c>
      <c r="D33" s="68">
        <v>75</v>
      </c>
    </row>
    <row r="34" spans="1:4" x14ac:dyDescent="0.25">
      <c r="A34" s="65" t="s">
        <v>822</v>
      </c>
      <c r="B34" s="69" t="s">
        <v>1229</v>
      </c>
      <c r="C34" s="67">
        <v>75</v>
      </c>
      <c r="D34" s="68">
        <v>75</v>
      </c>
    </row>
    <row r="35" spans="1:4" x14ac:dyDescent="0.25">
      <c r="A35" s="65" t="s">
        <v>823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824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826</v>
      </c>
      <c r="B38" s="69" t="s">
        <v>1233</v>
      </c>
      <c r="C38" s="67">
        <v>75</v>
      </c>
      <c r="D38" s="68">
        <v>75</v>
      </c>
    </row>
    <row r="39" spans="1:4" x14ac:dyDescent="0.25">
      <c r="A39" s="65" t="s">
        <v>827</v>
      </c>
      <c r="B39" s="69" t="s">
        <v>1235</v>
      </c>
      <c r="C39" s="67">
        <v>75</v>
      </c>
      <c r="D39" s="68">
        <v>75</v>
      </c>
    </row>
    <row r="40" spans="1:4" x14ac:dyDescent="0.25">
      <c r="A40" s="65" t="s">
        <v>828</v>
      </c>
      <c r="B40" s="69" t="s">
        <v>1241</v>
      </c>
      <c r="C40" s="67">
        <v>75</v>
      </c>
      <c r="D40" s="68">
        <v>75</v>
      </c>
    </row>
    <row r="41" spans="1:4" x14ac:dyDescent="0.25">
      <c r="A41" s="65" t="s">
        <v>829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830</v>
      </c>
      <c r="B42" s="69" t="s">
        <v>1243</v>
      </c>
      <c r="C42" s="67">
        <v>75</v>
      </c>
      <c r="D42" s="68">
        <v>75</v>
      </c>
    </row>
    <row r="43" spans="1:4" x14ac:dyDescent="0.25">
      <c r="A43" s="65" t="s">
        <v>831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832</v>
      </c>
      <c r="B44" s="69" t="s">
        <v>1246</v>
      </c>
      <c r="C44" s="67">
        <v>75</v>
      </c>
      <c r="D44" s="68">
        <v>75</v>
      </c>
    </row>
    <row r="45" spans="1:4" x14ac:dyDescent="0.25">
      <c r="A45" s="65" t="s">
        <v>833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834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835</v>
      </c>
      <c r="B47" s="69" t="s">
        <v>707</v>
      </c>
      <c r="C47" s="67">
        <v>75</v>
      </c>
      <c r="D47" s="68">
        <v>75</v>
      </c>
    </row>
    <row r="48" spans="1:4" x14ac:dyDescent="0.25">
      <c r="A48" s="65" t="s">
        <v>836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837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838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839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840</v>
      </c>
      <c r="B52" s="69" t="s">
        <v>1262</v>
      </c>
      <c r="C52" s="67">
        <v>75</v>
      </c>
      <c r="D52" s="68">
        <v>75</v>
      </c>
    </row>
    <row r="53" spans="1:4" x14ac:dyDescent="0.25">
      <c r="A53" s="65" t="s">
        <v>841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842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843</v>
      </c>
      <c r="B55" s="69" t="s">
        <v>1250</v>
      </c>
      <c r="C55" s="67">
        <v>75</v>
      </c>
      <c r="D55" s="68">
        <v>75</v>
      </c>
    </row>
    <row r="56" spans="1:4" x14ac:dyDescent="0.25">
      <c r="A56" s="65" t="s">
        <v>844</v>
      </c>
      <c r="B56" s="69" t="s">
        <v>1258</v>
      </c>
      <c r="C56" s="67">
        <v>75</v>
      </c>
      <c r="D56" s="68">
        <v>75</v>
      </c>
    </row>
    <row r="57" spans="1:4" x14ac:dyDescent="0.25">
      <c r="A57" s="65" t="s">
        <v>845</v>
      </c>
      <c r="B57" s="69" t="s">
        <v>1251</v>
      </c>
      <c r="C57" s="67">
        <v>75</v>
      </c>
      <c r="D57" s="68">
        <v>75</v>
      </c>
    </row>
    <row r="58" spans="1:4" x14ac:dyDescent="0.25">
      <c r="A58" s="65" t="s">
        <v>846</v>
      </c>
      <c r="B58" s="69" t="s">
        <v>351</v>
      </c>
      <c r="C58" s="67">
        <v>75</v>
      </c>
      <c r="D58" s="68">
        <v>75</v>
      </c>
    </row>
    <row r="59" spans="1:4" x14ac:dyDescent="0.25">
      <c r="A59" s="65" t="s">
        <v>847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848</v>
      </c>
      <c r="B60" s="69" t="s">
        <v>1256</v>
      </c>
      <c r="C60" s="67">
        <v>75</v>
      </c>
      <c r="D60" s="68">
        <v>75</v>
      </c>
    </row>
    <row r="61" spans="1:4" x14ac:dyDescent="0.25">
      <c r="A61" s="65" t="s">
        <v>849</v>
      </c>
      <c r="B61" s="69" t="s">
        <v>713</v>
      </c>
      <c r="C61" s="67">
        <v>75</v>
      </c>
      <c r="D61" s="68">
        <v>75</v>
      </c>
    </row>
    <row r="62" spans="1:4" x14ac:dyDescent="0.25">
      <c r="A62" s="65" t="s">
        <v>850</v>
      </c>
      <c r="B62" s="69" t="s">
        <v>1257</v>
      </c>
      <c r="C62" s="67">
        <v>75</v>
      </c>
      <c r="D62" s="68">
        <v>75</v>
      </c>
    </row>
    <row r="63" spans="1:4" x14ac:dyDescent="0.25">
      <c r="A63" s="65" t="s">
        <v>851</v>
      </c>
      <c r="B63" s="69" t="s">
        <v>1274</v>
      </c>
      <c r="C63" s="67">
        <v>75</v>
      </c>
      <c r="D63" s="68">
        <v>75</v>
      </c>
    </row>
    <row r="64" spans="1:4" x14ac:dyDescent="0.25">
      <c r="A64" s="65" t="s">
        <v>852</v>
      </c>
      <c r="B64" s="69" t="s">
        <v>717</v>
      </c>
      <c r="C64" s="67">
        <v>75</v>
      </c>
      <c r="D64" s="68">
        <v>75</v>
      </c>
    </row>
    <row r="65" spans="1:4" x14ac:dyDescent="0.25">
      <c r="A65" s="65" t="s">
        <v>853</v>
      </c>
      <c r="B65" s="69" t="s">
        <v>399</v>
      </c>
      <c r="C65" s="67">
        <v>75</v>
      </c>
      <c r="D65" s="68">
        <v>75</v>
      </c>
    </row>
    <row r="66" spans="1:4" x14ac:dyDescent="0.25">
      <c r="A66" s="65" t="s">
        <v>854</v>
      </c>
      <c r="B66" s="69" t="s">
        <v>1280</v>
      </c>
      <c r="C66" s="67">
        <v>75</v>
      </c>
      <c r="D66" s="68">
        <v>75</v>
      </c>
    </row>
    <row r="67" spans="1:4" x14ac:dyDescent="0.25">
      <c r="A67" s="65" t="s">
        <v>855</v>
      </c>
      <c r="B67" s="69" t="s">
        <v>407</v>
      </c>
      <c r="C67" s="67">
        <v>75</v>
      </c>
      <c r="D67" s="68">
        <v>75</v>
      </c>
    </row>
    <row r="68" spans="1:4" x14ac:dyDescent="0.25">
      <c r="A68" s="65" t="s">
        <v>856</v>
      </c>
      <c r="B68" s="69" t="s">
        <v>1264</v>
      </c>
      <c r="C68" s="67">
        <v>75</v>
      </c>
      <c r="D68" s="68">
        <v>75</v>
      </c>
    </row>
    <row r="69" spans="1:4" x14ac:dyDescent="0.25">
      <c r="A69" s="65" t="s">
        <v>857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858</v>
      </c>
      <c r="B70" s="69" t="s">
        <v>1265</v>
      </c>
      <c r="C70" s="67">
        <v>75</v>
      </c>
      <c r="D70" s="68">
        <v>75</v>
      </c>
    </row>
    <row r="71" spans="1:4" x14ac:dyDescent="0.25">
      <c r="A71" s="65" t="s">
        <v>859</v>
      </c>
      <c r="B71" s="69" t="s">
        <v>441</v>
      </c>
      <c r="C71" s="67">
        <v>75</v>
      </c>
      <c r="D71" s="68">
        <v>75</v>
      </c>
    </row>
    <row r="72" spans="1:4" x14ac:dyDescent="0.25">
      <c r="A72" s="65" t="s">
        <v>860</v>
      </c>
      <c r="B72" s="69" t="s">
        <v>1259</v>
      </c>
      <c r="C72" s="67">
        <v>75</v>
      </c>
      <c r="D72" s="68">
        <v>75</v>
      </c>
    </row>
    <row r="73" spans="1:4" x14ac:dyDescent="0.25">
      <c r="A73" s="65" t="s">
        <v>861</v>
      </c>
      <c r="B73" s="69" t="s">
        <v>1267</v>
      </c>
      <c r="C73" s="67">
        <v>75</v>
      </c>
      <c r="D73" s="68">
        <v>75</v>
      </c>
    </row>
    <row r="74" spans="1:4" x14ac:dyDescent="0.25">
      <c r="A74" s="65" t="s">
        <v>862</v>
      </c>
      <c r="B74" s="69" t="s">
        <v>453</v>
      </c>
      <c r="C74" s="67">
        <v>75</v>
      </c>
      <c r="D74" s="68">
        <v>75</v>
      </c>
    </row>
    <row r="75" spans="1:4" x14ac:dyDescent="0.25">
      <c r="A75" s="65" t="s">
        <v>863</v>
      </c>
      <c r="B75" s="69" t="s">
        <v>1268</v>
      </c>
      <c r="C75" s="67">
        <v>75</v>
      </c>
      <c r="D75" s="68">
        <v>75</v>
      </c>
    </row>
    <row r="76" spans="1:4" x14ac:dyDescent="0.25">
      <c r="A76" s="65" t="s">
        <v>864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865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866</v>
      </c>
      <c r="B78" s="69" t="s">
        <v>1237</v>
      </c>
      <c r="C78" s="67">
        <v>75</v>
      </c>
      <c r="D78" s="68">
        <v>75</v>
      </c>
    </row>
    <row r="79" spans="1:4" x14ac:dyDescent="0.25">
      <c r="A79" s="65" t="s">
        <v>867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868</v>
      </c>
      <c r="B80" s="69" t="s">
        <v>1240</v>
      </c>
      <c r="C80" s="67">
        <v>75</v>
      </c>
      <c r="D80" s="68">
        <v>75</v>
      </c>
    </row>
    <row r="81" spans="1:4" x14ac:dyDescent="0.25">
      <c r="A81" s="65" t="s">
        <v>869</v>
      </c>
      <c r="B81" s="69" t="s">
        <v>572</v>
      </c>
      <c r="C81" s="67">
        <v>75</v>
      </c>
      <c r="D81" s="68">
        <v>75</v>
      </c>
    </row>
    <row r="82" spans="1:4" x14ac:dyDescent="0.25">
      <c r="A82" s="65" t="s">
        <v>870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871</v>
      </c>
      <c r="B83" s="69" t="s">
        <v>627</v>
      </c>
      <c r="C83" s="67">
        <v>75</v>
      </c>
      <c r="D83" s="68">
        <v>75</v>
      </c>
    </row>
    <row r="84" spans="1:4" x14ac:dyDescent="0.25">
      <c r="A84" s="65" t="s">
        <v>872</v>
      </c>
      <c r="B84" s="69" t="s">
        <v>691</v>
      </c>
      <c r="C84" s="67">
        <v>75</v>
      </c>
      <c r="D84" s="68">
        <v>75</v>
      </c>
    </row>
    <row r="85" spans="1:4" x14ac:dyDescent="0.25">
      <c r="A85" s="65" t="s">
        <v>873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874</v>
      </c>
      <c r="B86" s="69" t="s">
        <v>1271</v>
      </c>
      <c r="C86" s="67">
        <v>75</v>
      </c>
      <c r="D86" s="68">
        <v>75</v>
      </c>
    </row>
    <row r="87" spans="1:4" x14ac:dyDescent="0.25">
      <c r="A87" s="65" t="s">
        <v>875</v>
      </c>
      <c r="B87" s="69" t="s">
        <v>1261</v>
      </c>
      <c r="C87" s="67">
        <v>75</v>
      </c>
      <c r="D87" s="68">
        <v>75</v>
      </c>
    </row>
    <row r="88" spans="1:4" x14ac:dyDescent="0.25">
      <c r="A88" s="65" t="s">
        <v>876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877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878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879</v>
      </c>
      <c r="B91" s="69" t="s">
        <v>637</v>
      </c>
      <c r="C91" s="67">
        <v>75</v>
      </c>
      <c r="D91" s="68">
        <v>75</v>
      </c>
    </row>
    <row r="92" spans="1:4" x14ac:dyDescent="0.25">
      <c r="A92" s="65" t="s">
        <v>880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881</v>
      </c>
      <c r="B93" s="69" t="s">
        <v>1290</v>
      </c>
      <c r="C93" s="67">
        <v>75</v>
      </c>
      <c r="D93" s="68">
        <v>75</v>
      </c>
    </row>
    <row r="94" spans="1:4" x14ac:dyDescent="0.25">
      <c r="A94" s="65" t="s">
        <v>882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883</v>
      </c>
      <c r="B95" s="69" t="s">
        <v>1277</v>
      </c>
      <c r="C95" s="67">
        <v>75</v>
      </c>
      <c r="D95" s="68">
        <v>75</v>
      </c>
    </row>
    <row r="96" spans="1:4" x14ac:dyDescent="0.25">
      <c r="A96" s="65" t="s">
        <v>884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885</v>
      </c>
      <c r="B97" s="69" t="s">
        <v>560</v>
      </c>
      <c r="C97" s="67">
        <v>75</v>
      </c>
      <c r="D97" s="68">
        <v>75</v>
      </c>
    </row>
    <row r="98" spans="1:4" x14ac:dyDescent="0.25">
      <c r="A98" s="65" t="s">
        <v>886</v>
      </c>
      <c r="B98" s="69" t="s">
        <v>1282</v>
      </c>
      <c r="C98" s="67">
        <v>75</v>
      </c>
      <c r="D98" s="68">
        <v>75</v>
      </c>
    </row>
    <row r="99" spans="1:4" x14ac:dyDescent="0.25">
      <c r="A99" s="65" t="s">
        <v>887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888</v>
      </c>
      <c r="B100" s="69" t="s">
        <v>598</v>
      </c>
      <c r="C100" s="67">
        <v>75</v>
      </c>
      <c r="D100" s="68">
        <v>75</v>
      </c>
    </row>
    <row r="101" spans="1:4" x14ac:dyDescent="0.25">
      <c r="A101" s="65" t="s">
        <v>889</v>
      </c>
      <c r="B101" s="69" t="s">
        <v>1288</v>
      </c>
      <c r="C101" s="67">
        <v>75</v>
      </c>
      <c r="D101" s="68">
        <v>75</v>
      </c>
    </row>
    <row r="102" spans="1:4" x14ac:dyDescent="0.25">
      <c r="A102" s="65" t="s">
        <v>890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891</v>
      </c>
      <c r="B103" s="69" t="s">
        <v>613</v>
      </c>
      <c r="C103" s="67">
        <v>75</v>
      </c>
      <c r="D103" s="68">
        <v>75</v>
      </c>
    </row>
    <row r="104" spans="1:4" x14ac:dyDescent="0.25">
      <c r="A104" s="65" t="s">
        <v>892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893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894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895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896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897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898</v>
      </c>
      <c r="B110" s="69" t="s">
        <v>661</v>
      </c>
      <c r="C110" s="67">
        <v>75</v>
      </c>
      <c r="D110" s="68">
        <v>75</v>
      </c>
    </row>
    <row r="111" spans="1:4" x14ac:dyDescent="0.25">
      <c r="A111" s="65" t="s">
        <v>899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900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901</v>
      </c>
      <c r="B113" s="69" t="s">
        <v>675</v>
      </c>
      <c r="C113" s="67">
        <v>75</v>
      </c>
      <c r="D113" s="68">
        <v>75</v>
      </c>
    </row>
    <row r="114" spans="1:4" x14ac:dyDescent="0.25">
      <c r="A114" s="65" t="s">
        <v>902</v>
      </c>
      <c r="B114" s="69" t="s">
        <v>683</v>
      </c>
      <c r="C114" s="67">
        <v>75</v>
      </c>
      <c r="D114" s="68">
        <v>75</v>
      </c>
    </row>
    <row r="115" spans="1:4" x14ac:dyDescent="0.25">
      <c r="A115" s="65" t="s">
        <v>903</v>
      </c>
      <c r="B115" s="69" t="s">
        <v>349</v>
      </c>
      <c r="C115" s="67">
        <v>75</v>
      </c>
      <c r="D115" s="68">
        <v>75</v>
      </c>
    </row>
    <row r="116" spans="1:4" x14ac:dyDescent="0.25">
      <c r="A116" s="65" t="s">
        <v>904</v>
      </c>
      <c r="B116" s="69" t="s">
        <v>1295</v>
      </c>
      <c r="C116" s="67">
        <v>75</v>
      </c>
      <c r="D116" s="68">
        <v>75</v>
      </c>
    </row>
    <row r="117" spans="1:4" x14ac:dyDescent="0.25">
      <c r="A117" s="65" t="s">
        <v>905</v>
      </c>
      <c r="B117" s="69" t="s">
        <v>677</v>
      </c>
      <c r="C117" s="67">
        <v>75</v>
      </c>
      <c r="D117" s="68">
        <v>75</v>
      </c>
    </row>
    <row r="118" spans="1:4" x14ac:dyDescent="0.25">
      <c r="A118" s="65" t="s">
        <v>906</v>
      </c>
      <c r="B118" s="69" t="s">
        <v>703</v>
      </c>
      <c r="C118" s="67">
        <v>75</v>
      </c>
      <c r="D118" s="68">
        <v>75</v>
      </c>
    </row>
    <row r="119" spans="1:4" x14ac:dyDescent="0.25">
      <c r="A119" s="65" t="s">
        <v>907</v>
      </c>
      <c r="B119" s="69" t="s">
        <v>719</v>
      </c>
      <c r="C119" s="67">
        <v>75</v>
      </c>
      <c r="D119" s="68">
        <v>75</v>
      </c>
    </row>
    <row r="120" spans="1:4" x14ac:dyDescent="0.25">
      <c r="A120" s="65" t="s">
        <v>908</v>
      </c>
      <c r="B120" s="69" t="s">
        <v>711</v>
      </c>
      <c r="C120" s="67">
        <v>75</v>
      </c>
      <c r="D120" s="68">
        <v>75</v>
      </c>
    </row>
    <row r="121" spans="1:4" x14ac:dyDescent="0.25">
      <c r="A121" s="65" t="s">
        <v>909</v>
      </c>
      <c r="B121" s="69" t="s">
        <v>709</v>
      </c>
      <c r="C121" s="67">
        <v>75</v>
      </c>
      <c r="D121" s="68">
        <v>75</v>
      </c>
    </row>
    <row r="122" spans="1:4" x14ac:dyDescent="0.25">
      <c r="A122" s="65" t="s">
        <v>910</v>
      </c>
      <c r="B122" s="69" t="s">
        <v>1255</v>
      </c>
      <c r="C122" s="67">
        <v>75</v>
      </c>
      <c r="D122" s="68">
        <v>75</v>
      </c>
    </row>
    <row r="123" spans="1:4" x14ac:dyDescent="0.25">
      <c r="A123" s="65" t="s">
        <v>911</v>
      </c>
      <c r="B123" s="69" t="s">
        <v>1297</v>
      </c>
      <c r="C123" s="67">
        <v>75</v>
      </c>
      <c r="D123" s="68">
        <v>75</v>
      </c>
    </row>
    <row r="124" spans="1:4" x14ac:dyDescent="0.25">
      <c r="A124" s="65" t="s">
        <v>912</v>
      </c>
      <c r="B124" s="69" t="s">
        <v>1296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30:D30"/>
    <mergeCell ref="A31:A32"/>
    <mergeCell ref="B31:B32"/>
    <mergeCell ref="C31:C32"/>
    <mergeCell ref="D31:D32"/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1"/>
      <c r="B1" s="166"/>
      <c r="C1" s="166"/>
      <c r="D1" s="166"/>
      <c r="E1" s="166"/>
    </row>
    <row r="2" spans="1:5" ht="50.1" customHeight="1" thickBot="1" x14ac:dyDescent="0.3">
      <c r="A2" s="182" t="str">
        <f>"IMPUTATIONS POUR POSITION MIXTE INTER-MARCHANDISE DE CAT SUR TAUX D'INTÉRÊT EN VIGUEUR LE "&amp;'OPTIONS - INTERVALLES DE MARGE'!A1</f>
        <v>IMPUTATIONS POUR POSITION MIXTE INTER-MARCHANDISE DE CAT SUR TAUX D'INTÉRÊT EN VIGUEUR LE 30 JUIN 2026</v>
      </c>
      <c r="B2" s="183"/>
      <c r="C2" s="183"/>
      <c r="D2" s="183"/>
      <c r="E2" s="183"/>
    </row>
    <row r="3" spans="1:5" ht="15" customHeight="1" x14ac:dyDescent="0.25">
      <c r="A3" s="169" t="s">
        <v>32</v>
      </c>
      <c r="B3" s="172" t="s">
        <v>39</v>
      </c>
      <c r="C3" s="170" t="s">
        <v>40</v>
      </c>
      <c r="D3" s="184" t="s">
        <v>33</v>
      </c>
      <c r="E3" s="186" t="s">
        <v>34</v>
      </c>
    </row>
    <row r="4" spans="1:5" ht="15.75" thickBot="1" x14ac:dyDescent="0.3">
      <c r="A4" s="158"/>
      <c r="B4" s="160"/>
      <c r="C4" s="171"/>
      <c r="D4" s="185"/>
      <c r="E4" s="187"/>
    </row>
    <row r="5" spans="1:5" x14ac:dyDescent="0.25">
      <c r="A5" s="75" t="s">
        <v>980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981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982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983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984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985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986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2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30 JUIN 2026</v>
      </c>
      <c r="B17" s="183"/>
      <c r="C17" s="183"/>
      <c r="D17" s="183"/>
      <c r="E17" s="183"/>
    </row>
    <row r="18" spans="1:5" ht="21" customHeight="1" x14ac:dyDescent="0.25">
      <c r="A18" s="169" t="s">
        <v>32</v>
      </c>
      <c r="B18" s="172" t="s">
        <v>39</v>
      </c>
      <c r="C18" s="170" t="s">
        <v>40</v>
      </c>
      <c r="D18" s="172" t="s">
        <v>33</v>
      </c>
      <c r="E18" s="186" t="s">
        <v>34</v>
      </c>
    </row>
    <row r="19" spans="1:5" ht="15.75" thickBot="1" x14ac:dyDescent="0.3">
      <c r="A19" s="158"/>
      <c r="B19" s="160"/>
      <c r="C19" s="171"/>
      <c r="D19" s="160"/>
      <c r="E19" s="187"/>
    </row>
    <row r="20" spans="1:5" x14ac:dyDescent="0.25">
      <c r="A20" s="75" t="s">
        <v>987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988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989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990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991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992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993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994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995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996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997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998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999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1000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1001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1002</v>
      </c>
      <c r="B35" s="98">
        <v>1</v>
      </c>
      <c r="C35" s="99">
        <v>2</v>
      </c>
      <c r="D35" s="76">
        <v>0.87</v>
      </c>
      <c r="E35" s="77">
        <v>0.87</v>
      </c>
    </row>
    <row r="36" spans="1:5" x14ac:dyDescent="0.25">
      <c r="A36" s="75" t="s">
        <v>1003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1004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1005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1006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1007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1008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1009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1010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1011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1012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1013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1014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1015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1016</v>
      </c>
      <c r="B49" s="98">
        <v>1</v>
      </c>
      <c r="C49" s="99">
        <v>33</v>
      </c>
      <c r="D49" s="76">
        <v>0.83000000000000007</v>
      </c>
      <c r="E49" s="77">
        <v>0.84</v>
      </c>
    </row>
    <row r="50" spans="1:5" x14ac:dyDescent="0.25">
      <c r="A50" s="75" t="s">
        <v>1017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1018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1019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1020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1021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1022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1023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1024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1025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1026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1027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1028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1029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1030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1031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1032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1033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1034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1035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1036</v>
      </c>
      <c r="B69" s="98">
        <v>1</v>
      </c>
      <c r="C69" s="99">
        <v>20</v>
      </c>
      <c r="D69" s="76">
        <v>0.70000000000000007</v>
      </c>
      <c r="E69" s="77">
        <v>0.69000000000000006</v>
      </c>
    </row>
    <row r="70" spans="1:5" x14ac:dyDescent="0.25">
      <c r="A70" s="75" t="s">
        <v>1037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1038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1039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1040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1041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1042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1043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1044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1045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1046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1047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1048</v>
      </c>
      <c r="B81" s="98">
        <v>1</v>
      </c>
      <c r="C81" s="99">
        <v>143</v>
      </c>
      <c r="D81" s="76">
        <v>0.63</v>
      </c>
      <c r="E81" s="77">
        <v>0.63</v>
      </c>
    </row>
    <row r="82" spans="1:5" x14ac:dyDescent="0.25">
      <c r="A82" s="75" t="s">
        <v>1049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1050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1051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1052</v>
      </c>
      <c r="B85" s="98">
        <v>9</v>
      </c>
      <c r="C85" s="99">
        <v>1</v>
      </c>
      <c r="D85" s="76">
        <v>0.63</v>
      </c>
      <c r="E85" s="77">
        <v>0.63</v>
      </c>
    </row>
    <row r="86" spans="1:5" x14ac:dyDescent="0.25">
      <c r="A86" s="75" t="s">
        <v>1053</v>
      </c>
      <c r="B86" s="98">
        <v>9</v>
      </c>
      <c r="C86" s="99">
        <v>1</v>
      </c>
      <c r="D86" s="76">
        <v>0.63</v>
      </c>
      <c r="E86" s="77">
        <v>0.63</v>
      </c>
    </row>
    <row r="87" spans="1:5" x14ac:dyDescent="0.25">
      <c r="A87" s="75" t="s">
        <v>1054</v>
      </c>
      <c r="B87" s="98">
        <v>1</v>
      </c>
      <c r="C87" s="99">
        <v>2</v>
      </c>
      <c r="D87" s="76">
        <v>0.62</v>
      </c>
      <c r="E87" s="77">
        <v>0.62</v>
      </c>
    </row>
    <row r="88" spans="1:5" x14ac:dyDescent="0.25">
      <c r="A88" s="75" t="s">
        <v>1055</v>
      </c>
      <c r="B88" s="98">
        <v>2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1056</v>
      </c>
      <c r="B89" s="98">
        <v>1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1057</v>
      </c>
      <c r="B90" s="98">
        <v>1</v>
      </c>
      <c r="C90" s="99">
        <v>28</v>
      </c>
      <c r="D90" s="76">
        <v>0.62</v>
      </c>
      <c r="E90" s="77">
        <v>0.62</v>
      </c>
    </row>
    <row r="91" spans="1:5" x14ac:dyDescent="0.25">
      <c r="A91" s="75" t="s">
        <v>1058</v>
      </c>
      <c r="B91" s="98">
        <v>1</v>
      </c>
      <c r="C91" s="99">
        <v>10</v>
      </c>
      <c r="D91" s="76">
        <v>0.62</v>
      </c>
      <c r="E91" s="77">
        <v>0.62</v>
      </c>
    </row>
    <row r="92" spans="1:5" x14ac:dyDescent="0.25">
      <c r="A92" s="75" t="s">
        <v>1059</v>
      </c>
      <c r="B92" s="98">
        <v>1</v>
      </c>
      <c r="C92" s="99">
        <v>39</v>
      </c>
      <c r="D92" s="76">
        <v>0.62</v>
      </c>
      <c r="E92" s="77">
        <v>0.62</v>
      </c>
    </row>
    <row r="93" spans="1:5" x14ac:dyDescent="0.25">
      <c r="A93" s="75" t="s">
        <v>1060</v>
      </c>
      <c r="B93" s="98">
        <v>1</v>
      </c>
      <c r="C93" s="99">
        <v>10</v>
      </c>
      <c r="D93" s="76">
        <v>0.63</v>
      </c>
      <c r="E93" s="77">
        <v>0.62</v>
      </c>
    </row>
    <row r="94" spans="1:5" x14ac:dyDescent="0.25">
      <c r="A94" s="75" t="s">
        <v>1061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1062</v>
      </c>
      <c r="B95" s="98">
        <v>3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1063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1064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1065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1066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1067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1068</v>
      </c>
      <c r="B101" s="98">
        <v>1</v>
      </c>
      <c r="C101" s="99">
        <v>59</v>
      </c>
      <c r="D101" s="76">
        <v>0.6</v>
      </c>
      <c r="E101" s="77">
        <v>0.6</v>
      </c>
    </row>
    <row r="102" spans="1:5" x14ac:dyDescent="0.25">
      <c r="A102" s="75" t="s">
        <v>1069</v>
      </c>
      <c r="B102" s="98">
        <v>1</v>
      </c>
      <c r="C102" s="99">
        <v>46</v>
      </c>
      <c r="D102" s="76">
        <v>0.6</v>
      </c>
      <c r="E102" s="77">
        <v>0.6</v>
      </c>
    </row>
    <row r="103" spans="1:5" x14ac:dyDescent="0.25">
      <c r="A103" s="75" t="s">
        <v>1070</v>
      </c>
      <c r="B103" s="98">
        <v>1</v>
      </c>
      <c r="C103" s="99">
        <v>12</v>
      </c>
      <c r="D103" s="76">
        <v>0.6</v>
      </c>
      <c r="E103" s="77">
        <v>0.6</v>
      </c>
    </row>
    <row r="104" spans="1:5" x14ac:dyDescent="0.25">
      <c r="A104" s="75" t="s">
        <v>1071</v>
      </c>
      <c r="B104" s="98">
        <v>2</v>
      </c>
      <c r="C104" s="99">
        <v>1</v>
      </c>
      <c r="D104" s="76">
        <v>0.6</v>
      </c>
      <c r="E104" s="77">
        <v>0.6</v>
      </c>
    </row>
    <row r="105" spans="1:5" x14ac:dyDescent="0.25">
      <c r="A105" s="75" t="s">
        <v>1072</v>
      </c>
      <c r="B105" s="98">
        <v>1</v>
      </c>
      <c r="C105" s="99">
        <v>2</v>
      </c>
      <c r="D105" s="76">
        <v>0.59</v>
      </c>
      <c r="E105" s="77">
        <v>0.59</v>
      </c>
    </row>
    <row r="106" spans="1:5" x14ac:dyDescent="0.25">
      <c r="A106" s="75" t="s">
        <v>1073</v>
      </c>
      <c r="B106" s="98">
        <v>1</v>
      </c>
      <c r="C106" s="99">
        <v>3</v>
      </c>
      <c r="D106" s="76">
        <v>0.59</v>
      </c>
      <c r="E106" s="77">
        <v>0.59</v>
      </c>
    </row>
    <row r="107" spans="1:5" x14ac:dyDescent="0.25">
      <c r="A107" s="75" t="s">
        <v>1074</v>
      </c>
      <c r="B107" s="98">
        <v>1</v>
      </c>
      <c r="C107" s="99">
        <v>34</v>
      </c>
      <c r="D107" s="76">
        <v>0.59</v>
      </c>
      <c r="E107" s="77">
        <v>0.59</v>
      </c>
    </row>
    <row r="108" spans="1:5" x14ac:dyDescent="0.25">
      <c r="A108" s="75" t="s">
        <v>1075</v>
      </c>
      <c r="B108" s="98">
        <v>1</v>
      </c>
      <c r="C108" s="99">
        <v>12</v>
      </c>
      <c r="D108" s="76">
        <v>0.6</v>
      </c>
      <c r="E108" s="77">
        <v>0.59</v>
      </c>
    </row>
    <row r="109" spans="1:5" x14ac:dyDescent="0.25">
      <c r="A109" s="75" t="s">
        <v>1076</v>
      </c>
      <c r="B109" s="98">
        <v>2</v>
      </c>
      <c r="C109" s="99">
        <v>1</v>
      </c>
      <c r="D109" s="76">
        <v>0.59</v>
      </c>
      <c r="E109" s="77">
        <v>0.59</v>
      </c>
    </row>
    <row r="110" spans="1:5" x14ac:dyDescent="0.25">
      <c r="A110" s="75" t="s">
        <v>1077</v>
      </c>
      <c r="B110" s="98">
        <v>1</v>
      </c>
      <c r="C110" s="99">
        <v>2</v>
      </c>
      <c r="D110" s="76">
        <v>0.59</v>
      </c>
      <c r="E110" s="77">
        <v>0.59</v>
      </c>
    </row>
    <row r="111" spans="1:5" x14ac:dyDescent="0.25">
      <c r="A111" s="75" t="s">
        <v>1078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1079</v>
      </c>
      <c r="B112" s="98">
        <v>5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1080</v>
      </c>
      <c r="B113" s="98">
        <v>1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1081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1082</v>
      </c>
      <c r="B115" s="98">
        <v>1</v>
      </c>
      <c r="C115" s="99">
        <v>5</v>
      </c>
      <c r="D115" s="76">
        <v>0.57000000000000006</v>
      </c>
      <c r="E115" s="77">
        <v>0.57000000000000006</v>
      </c>
    </row>
    <row r="116" spans="1:5" x14ac:dyDescent="0.25">
      <c r="A116" s="75" t="s">
        <v>1083</v>
      </c>
      <c r="B116" s="98">
        <v>1</v>
      </c>
      <c r="C116" s="99">
        <v>16</v>
      </c>
      <c r="D116" s="76">
        <v>0.57000000000000006</v>
      </c>
      <c r="E116" s="77">
        <v>0.57000000000000006</v>
      </c>
    </row>
    <row r="117" spans="1:5" x14ac:dyDescent="0.25">
      <c r="A117" s="75" t="s">
        <v>1084</v>
      </c>
      <c r="B117" s="98">
        <v>1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1085</v>
      </c>
      <c r="B118" s="98">
        <v>6</v>
      </c>
      <c r="C118" s="99">
        <v>1</v>
      </c>
      <c r="D118" s="76">
        <v>0.57000000000000006</v>
      </c>
      <c r="E118" s="77">
        <v>0.57000000000000006</v>
      </c>
    </row>
    <row r="119" spans="1:5" x14ac:dyDescent="0.25">
      <c r="A119" s="75" t="s">
        <v>1086</v>
      </c>
      <c r="B119" s="98">
        <v>1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1087</v>
      </c>
      <c r="B120" s="98">
        <v>1</v>
      </c>
      <c r="C120" s="99">
        <v>1</v>
      </c>
      <c r="D120" s="76">
        <v>0.55000000000000004</v>
      </c>
      <c r="E120" s="77">
        <v>0.56000000000000005</v>
      </c>
    </row>
    <row r="121" spans="1:5" x14ac:dyDescent="0.25">
      <c r="A121" s="75" t="s">
        <v>1088</v>
      </c>
      <c r="B121" s="98">
        <v>1</v>
      </c>
      <c r="C121" s="99">
        <v>2</v>
      </c>
      <c r="D121" s="76">
        <v>0.56000000000000005</v>
      </c>
      <c r="E121" s="77">
        <v>0.56000000000000005</v>
      </c>
    </row>
    <row r="122" spans="1:5" x14ac:dyDescent="0.25">
      <c r="A122" s="75" t="s">
        <v>1089</v>
      </c>
      <c r="B122" s="98">
        <v>1</v>
      </c>
      <c r="C122" s="99">
        <v>19</v>
      </c>
      <c r="D122" s="76">
        <v>0.56000000000000005</v>
      </c>
      <c r="E122" s="77">
        <v>0.56000000000000005</v>
      </c>
    </row>
    <row r="123" spans="1:5" x14ac:dyDescent="0.25">
      <c r="A123" s="75" t="s">
        <v>1090</v>
      </c>
      <c r="B123" s="98">
        <v>1</v>
      </c>
      <c r="C123" s="99">
        <v>9</v>
      </c>
      <c r="D123" s="76">
        <v>0.56000000000000005</v>
      </c>
      <c r="E123" s="77">
        <v>0.56000000000000005</v>
      </c>
    </row>
    <row r="124" spans="1:5" x14ac:dyDescent="0.25">
      <c r="A124" s="75" t="s">
        <v>1091</v>
      </c>
      <c r="B124" s="98">
        <v>1</v>
      </c>
      <c r="C124" s="99">
        <v>18</v>
      </c>
      <c r="D124" s="76">
        <v>0.56000000000000005</v>
      </c>
      <c r="E124" s="77">
        <v>0.56000000000000005</v>
      </c>
    </row>
    <row r="125" spans="1:5" x14ac:dyDescent="0.25">
      <c r="A125" s="75" t="s">
        <v>1092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1093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1094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1095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1096</v>
      </c>
      <c r="B129" s="98">
        <v>1</v>
      </c>
      <c r="C129" s="99">
        <v>72</v>
      </c>
      <c r="D129" s="76">
        <v>0.55000000000000004</v>
      </c>
      <c r="E129" s="77">
        <v>0.55000000000000004</v>
      </c>
    </row>
    <row r="130" spans="1:5" x14ac:dyDescent="0.25">
      <c r="A130" s="75" t="s">
        <v>1097</v>
      </c>
      <c r="B130" s="98">
        <v>1</v>
      </c>
      <c r="C130" s="99">
        <v>4</v>
      </c>
      <c r="D130" s="76">
        <v>0.55000000000000004</v>
      </c>
      <c r="E130" s="77">
        <v>0.55000000000000004</v>
      </c>
    </row>
    <row r="131" spans="1:5" x14ac:dyDescent="0.25">
      <c r="A131" s="75" t="s">
        <v>1098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1099</v>
      </c>
      <c r="B132" s="98">
        <v>1</v>
      </c>
      <c r="C132" s="99">
        <v>20</v>
      </c>
      <c r="D132" s="76">
        <v>0.56000000000000005</v>
      </c>
      <c r="E132" s="77">
        <v>0.55000000000000004</v>
      </c>
    </row>
    <row r="133" spans="1:5" x14ac:dyDescent="0.25">
      <c r="A133" s="75" t="s">
        <v>1100</v>
      </c>
      <c r="B133" s="98">
        <v>1</v>
      </c>
      <c r="C133" s="99">
        <v>14</v>
      </c>
      <c r="D133" s="76">
        <v>0.55000000000000004</v>
      </c>
      <c r="E133" s="77">
        <v>0.55000000000000004</v>
      </c>
    </row>
    <row r="134" spans="1:5" x14ac:dyDescent="0.25">
      <c r="A134" s="75" t="s">
        <v>1101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1102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1103</v>
      </c>
      <c r="B136" s="98">
        <v>1</v>
      </c>
      <c r="C136" s="99">
        <v>15</v>
      </c>
      <c r="D136" s="76">
        <v>0.54</v>
      </c>
      <c r="E136" s="77">
        <v>0.54</v>
      </c>
    </row>
    <row r="137" spans="1:5" x14ac:dyDescent="0.25">
      <c r="A137" s="75" t="s">
        <v>1104</v>
      </c>
      <c r="B137" s="98">
        <v>1</v>
      </c>
      <c r="C137" s="99">
        <v>4</v>
      </c>
      <c r="D137" s="76">
        <v>0.53</v>
      </c>
      <c r="E137" s="77">
        <v>0.54</v>
      </c>
    </row>
    <row r="138" spans="1:5" x14ac:dyDescent="0.25">
      <c r="A138" s="75" t="s">
        <v>1105</v>
      </c>
      <c r="B138" s="98">
        <v>1</v>
      </c>
      <c r="C138" s="99">
        <v>2</v>
      </c>
      <c r="D138" s="76">
        <v>0.54</v>
      </c>
      <c r="E138" s="77">
        <v>0.54</v>
      </c>
    </row>
    <row r="139" spans="1:5" x14ac:dyDescent="0.25">
      <c r="A139" s="75" t="s">
        <v>1106</v>
      </c>
      <c r="B139" s="98">
        <v>3</v>
      </c>
      <c r="C139" s="99">
        <v>1</v>
      </c>
      <c r="D139" s="76">
        <v>0.53</v>
      </c>
      <c r="E139" s="77">
        <v>0.53</v>
      </c>
    </row>
    <row r="140" spans="1:5" x14ac:dyDescent="0.25">
      <c r="A140" s="75" t="s">
        <v>1107</v>
      </c>
      <c r="B140" s="98">
        <v>1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1108</v>
      </c>
      <c r="B141" s="98">
        <v>1</v>
      </c>
      <c r="C141" s="99">
        <v>17</v>
      </c>
      <c r="D141" s="76">
        <v>0.53</v>
      </c>
      <c r="E141" s="77">
        <v>0.53</v>
      </c>
    </row>
    <row r="142" spans="1:5" x14ac:dyDescent="0.25">
      <c r="A142" s="75" t="s">
        <v>1109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1110</v>
      </c>
      <c r="B143" s="98">
        <v>1</v>
      </c>
      <c r="C143" s="99">
        <v>36</v>
      </c>
      <c r="D143" s="76">
        <v>0.53</v>
      </c>
      <c r="E143" s="77">
        <v>0.53</v>
      </c>
    </row>
    <row r="144" spans="1:5" x14ac:dyDescent="0.25">
      <c r="A144" s="75" t="s">
        <v>1111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1112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1113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1114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1115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1116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1117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1118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1119</v>
      </c>
      <c r="B152" s="98">
        <v>1</v>
      </c>
      <c r="C152" s="99">
        <v>55</v>
      </c>
      <c r="D152" s="76">
        <v>0.5</v>
      </c>
      <c r="E152" s="77">
        <v>0.5</v>
      </c>
    </row>
    <row r="153" spans="1:5" x14ac:dyDescent="0.25">
      <c r="A153" s="75" t="s">
        <v>1120</v>
      </c>
      <c r="B153" s="98">
        <v>1</v>
      </c>
      <c r="C153" s="99">
        <v>10</v>
      </c>
      <c r="D153" s="76">
        <v>0.5</v>
      </c>
      <c r="E153" s="77">
        <v>0.5</v>
      </c>
    </row>
    <row r="154" spans="1:5" x14ac:dyDescent="0.25">
      <c r="A154" s="75" t="s">
        <v>1121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1122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1123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1124</v>
      </c>
      <c r="B157" s="98">
        <v>1</v>
      </c>
      <c r="C157" s="99">
        <v>6</v>
      </c>
      <c r="D157" s="76">
        <v>0.49</v>
      </c>
      <c r="E157" s="77">
        <v>0.49</v>
      </c>
    </row>
    <row r="158" spans="1:5" x14ac:dyDescent="0.25">
      <c r="A158" s="75" t="s">
        <v>1125</v>
      </c>
      <c r="B158" s="98">
        <v>1</v>
      </c>
      <c r="C158" s="99">
        <v>39</v>
      </c>
      <c r="D158" s="76">
        <v>0.49</v>
      </c>
      <c r="E158" s="77">
        <v>0.49</v>
      </c>
    </row>
    <row r="159" spans="1:5" x14ac:dyDescent="0.25">
      <c r="A159" s="75" t="s">
        <v>1126</v>
      </c>
      <c r="B159" s="98">
        <v>1</v>
      </c>
      <c r="C159" s="99">
        <v>2</v>
      </c>
      <c r="D159" s="76">
        <v>0.5</v>
      </c>
      <c r="E159" s="77">
        <v>0.49</v>
      </c>
    </row>
    <row r="160" spans="1:5" x14ac:dyDescent="0.25">
      <c r="A160" s="75" t="s">
        <v>1127</v>
      </c>
      <c r="B160" s="98">
        <v>1</v>
      </c>
      <c r="C160" s="99">
        <v>7</v>
      </c>
      <c r="D160" s="76">
        <v>0.49</v>
      </c>
      <c r="E160" s="77">
        <v>0.49</v>
      </c>
    </row>
    <row r="161" spans="1:5" x14ac:dyDescent="0.25">
      <c r="A161" s="75" t="s">
        <v>1128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1129</v>
      </c>
      <c r="B162" s="98">
        <v>1</v>
      </c>
      <c r="C162" s="99">
        <v>6</v>
      </c>
      <c r="D162" s="76">
        <v>0.49</v>
      </c>
      <c r="E162" s="77">
        <v>0.49</v>
      </c>
    </row>
    <row r="163" spans="1:5" x14ac:dyDescent="0.25">
      <c r="A163" s="75" t="s">
        <v>1130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1131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1132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1133</v>
      </c>
      <c r="B166" s="98">
        <v>1</v>
      </c>
      <c r="C166" s="99">
        <v>3</v>
      </c>
      <c r="D166" s="76">
        <v>0.48</v>
      </c>
      <c r="E166" s="77">
        <v>0.48</v>
      </c>
    </row>
    <row r="167" spans="1:5" x14ac:dyDescent="0.25">
      <c r="A167" s="75" t="s">
        <v>1134</v>
      </c>
      <c r="B167" s="98">
        <v>1</v>
      </c>
      <c r="C167" s="99">
        <v>13</v>
      </c>
      <c r="D167" s="76">
        <v>0.48</v>
      </c>
      <c r="E167" s="77">
        <v>0.48</v>
      </c>
    </row>
    <row r="168" spans="1:5" x14ac:dyDescent="0.25">
      <c r="A168" s="75" t="s">
        <v>1135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1136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1137</v>
      </c>
      <c r="B170" s="98">
        <v>1</v>
      </c>
      <c r="C170" s="99">
        <v>1</v>
      </c>
      <c r="D170" s="76">
        <v>0.47000000000000003</v>
      </c>
      <c r="E170" s="77">
        <v>0.47000000000000003</v>
      </c>
    </row>
    <row r="171" spans="1:5" x14ac:dyDescent="0.25">
      <c r="A171" s="75" t="s">
        <v>1138</v>
      </c>
      <c r="B171" s="98">
        <v>2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1139</v>
      </c>
      <c r="B172" s="98">
        <v>1</v>
      </c>
      <c r="C172" s="99">
        <v>4</v>
      </c>
      <c r="D172" s="76">
        <v>0.47000000000000003</v>
      </c>
      <c r="E172" s="77">
        <v>0.47000000000000003</v>
      </c>
    </row>
    <row r="173" spans="1:5" x14ac:dyDescent="0.25">
      <c r="A173" s="75" t="s">
        <v>1140</v>
      </c>
      <c r="B173" s="98">
        <v>1</v>
      </c>
      <c r="C173" s="99">
        <v>4</v>
      </c>
      <c r="D173" s="76">
        <v>0.48</v>
      </c>
      <c r="E173" s="77">
        <v>0.47000000000000003</v>
      </c>
    </row>
    <row r="174" spans="1:5" x14ac:dyDescent="0.25">
      <c r="A174" s="75" t="s">
        <v>1141</v>
      </c>
      <c r="B174" s="98">
        <v>1</v>
      </c>
      <c r="C174" s="99">
        <v>19</v>
      </c>
      <c r="D174" s="76">
        <v>0.47000000000000003</v>
      </c>
      <c r="E174" s="77">
        <v>0.47000000000000003</v>
      </c>
    </row>
    <row r="175" spans="1:5" x14ac:dyDescent="0.25">
      <c r="A175" s="75" t="s">
        <v>1142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1143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1144</v>
      </c>
      <c r="B177" s="98">
        <v>1</v>
      </c>
      <c r="C177" s="99">
        <v>36</v>
      </c>
      <c r="D177" s="76">
        <v>0.47000000000000003</v>
      </c>
      <c r="E177" s="77">
        <v>0.47000000000000003</v>
      </c>
    </row>
    <row r="178" spans="1:5" x14ac:dyDescent="0.25">
      <c r="A178" s="75" t="s">
        <v>1145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1146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1147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1148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1149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1150</v>
      </c>
      <c r="B183" s="98">
        <v>1</v>
      </c>
      <c r="C183" s="99">
        <v>6</v>
      </c>
      <c r="D183" s="76">
        <v>0.46</v>
      </c>
      <c r="E183" s="77">
        <v>0.46</v>
      </c>
    </row>
    <row r="184" spans="1:5" x14ac:dyDescent="0.25">
      <c r="A184" s="75" t="s">
        <v>1151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1152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1153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1154</v>
      </c>
      <c r="B187" s="98">
        <v>4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1155</v>
      </c>
      <c r="B188" s="98">
        <v>1</v>
      </c>
      <c r="C188" s="99">
        <v>2</v>
      </c>
      <c r="D188" s="76">
        <v>0.45</v>
      </c>
      <c r="E188" s="77">
        <v>0.45</v>
      </c>
    </row>
    <row r="189" spans="1:5" x14ac:dyDescent="0.25">
      <c r="A189" s="75" t="s">
        <v>1156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1157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1158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1159</v>
      </c>
      <c r="B192" s="98">
        <v>1</v>
      </c>
      <c r="C192" s="99">
        <v>8</v>
      </c>
      <c r="D192" s="76">
        <v>0.46</v>
      </c>
      <c r="E192" s="77">
        <v>0.45</v>
      </c>
    </row>
    <row r="193" spans="1:5" x14ac:dyDescent="0.25">
      <c r="A193" s="75" t="s">
        <v>1160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1161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1162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1163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1164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1165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1166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1167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1168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1169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1170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1171</v>
      </c>
      <c r="B204" s="98">
        <v>1</v>
      </c>
      <c r="C204" s="99">
        <v>7</v>
      </c>
      <c r="D204" s="76">
        <v>0.43</v>
      </c>
      <c r="E204" s="77">
        <v>0.42</v>
      </c>
    </row>
    <row r="205" spans="1:5" x14ac:dyDescent="0.25">
      <c r="A205" s="75" t="s">
        <v>1172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1173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1174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1175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1176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1177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1178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1179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1180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1181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1182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1183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1184</v>
      </c>
      <c r="B217" s="98">
        <v>1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1185</v>
      </c>
      <c r="B218" s="98">
        <v>7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1186</v>
      </c>
      <c r="B219" s="98">
        <v>4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1187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1188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1189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1190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1191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1192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1193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1194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1195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1196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1197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1198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1199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1200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1201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1202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1203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1204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1205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1206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1207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1208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1209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1210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1211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1212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1213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1214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1215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1216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1217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1218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1219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1220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1221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1222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1223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1224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1225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1226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1227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7:E17"/>
    <mergeCell ref="A18:A19"/>
    <mergeCell ref="B18:B19"/>
    <mergeCell ref="C18:C19"/>
    <mergeCell ref="D18:D19"/>
    <mergeCell ref="E18:E19"/>
    <mergeCell ref="A1:E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2026-06-29T13:55:06Z</dcterms:modified>
</cp:coreProperties>
</file>