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19\"/>
    </mc:Choice>
  </mc:AlternateContent>
  <bookViews>
    <workbookView xWindow="0" yWindow="0" windowWidth="28800" windowHeight="11400" tabRatio="769" firstSheet="9" activeTab="10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<sst xmlns="http://schemas.openxmlformats.org/spreadsheetml/2006/main" count="3174" uniqueCount="1325">
  <si>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</si>
  <si>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</si>
  <si>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</si>
  <si>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</si>
  <si>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</si>
  <si>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</si>
  <si>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</si>
  <si>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</si>
  <si>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</si>
  <si>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</si>
  <si>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</si>
  <si>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</si>
  <si>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</si>
  <si>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</si>
  <si>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</si>
  <si>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</si>
  <si>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</si>
  <si>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</si>
  <si>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</si>
  <si>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</si>
  <si>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</si>
  <si>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</si>
  <si>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</si>
  <si>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</si>
  <si>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</si>
  <si>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</si>
  <si>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</si>
  <si>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</si>
  <si>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</si>
  <si>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</si>
  <si>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</si>
  <si>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</si>
  <si>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</si>
  <si>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</si>
  <si>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</si>
  <si>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</si>
  <si>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</si>
  <si>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</si>
  <si>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</si>
  <si>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</si>
  <si>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</si>
  <si>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22,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</si>
  <si>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</si>
  <si>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</si>
  <si>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</si>
  <si>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</si>
  <si>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</si>
  <si>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</si>
  <si>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</si>
  <si>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</si>
  <si>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</si>
  <si>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</si>
  <si>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</si>
  <si>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</si>
  <si>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</si>
  <si>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</si>
  <si>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</si>
  <si>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</si>
  <si>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</si>
  <si>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</si>
  <si>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</si>
  <si>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</si>
  <si>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</si>
  <si>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</si>
  <si>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</si>
  <si>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</si>
  <si>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</si>
  <si>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</si>
  <si>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</si>
  <si>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</si>
  <si>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</si>
  <si>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</si>
  <si>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</si>
  <si>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</si>
  <si>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</si>
  <si>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</si>
  <si>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</si>
  <si>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</si>
  <si>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</si>
  <si>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</si>
  <si>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</si>
  <si>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</si>
  <si>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</si>
  <si>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</si>
  <si>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</si>
  <si>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</si>
  <si>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</si>
  <si>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</si>
  <si>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</si>
  <si>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</si>
  <si>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</si>
  <si>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</si>
  <si>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</si>
  <si>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</si>
  <si>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</si>
  <si>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</si>
  <si>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</si>
  <si>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</si>
  <si>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</si>
  <si>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</si>
  <si>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</si>
  <si>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</si>
  <si>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</si>
  <si>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</si>
  <si>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</si>
  <si>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</si>
  <si>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</si>
  <si>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</si>
  <si>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</si>
  <si>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</si>
  <si>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</si>
  <si>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</si>
  <si>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</si>
  <si>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</si>
  <si>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</si>
  <si>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</si>
  <si>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</si>
  <si>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</si>
  <si>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</si>
  <si>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</si>
  <si>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</si>
  <si>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</si>
  <si>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</si>
  <si>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</si>
  <si>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</si>
  <si>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</si>
  <si>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</si>
  <si>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</si>
  <si>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</si>
  <si>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</si>
  <si>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</si>
  <si>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</si>
  <si>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</si>
  <si>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</si>
  <si>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</si>
  <si>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</si>
  <si>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</si>
  <si>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</si>
  <si>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</si>
  <si>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</si>
  <si>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</si>
  <si>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</si>
  <si>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</si>
  <si>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</si>
  <si>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</si>
  <si>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</si>
  <si>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</si>
  <si>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</si>
  <si>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</si>
  <si>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</si>
  <si>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</si>
  <si>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</si>
  <si>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</si>
  <si>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</si>
  <si>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</si>
  <si>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</si>
  <si>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</si>
  <si>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</si>
  <si>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</si>
  <si>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</si>
  <si>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</si>
  <si>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</si>
  <si>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</si>
  <si>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</si>
  <si>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</si>
  <si>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</si>
  <si>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</si>
  <si>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</si>
  <si>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</si>
  <si>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</si>
  <si>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</si>
  <si>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</si>
  <si>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</si>
  <si>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</si>
  <si>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</si>
  <si>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</si>
  <si>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</si>
  <si>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</si>
  <si>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</si>
  <si>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</si>
  <si>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</si>
  <si>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</si>
  <si>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</si>
  <si>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</si>
  <si>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</si>
  <si>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</si>
  <si>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</si>
  <si>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</si>
  <si>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</si>
  <si>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</si>
  <si>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</si>
  <si>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</si>
  <si>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</si>
  <si>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</si>
  <si>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</si>
  <si>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</si>
  <si>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</si>
  <si>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</si>
  <si>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</si>
  <si>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</si>
  <si>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</si>
  <si>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</si>
  <si>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</si>
  <si>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</si>
  <si>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</si>
  <si>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</si>
  <si>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</si>
  <si>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</si>
  <si>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</si>
  <si>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</si>
  <si>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</si>
  <si>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</si>
  <si>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</si>
  <si>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</si>
  <si>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</si>
  <si>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</si>
  <si>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</si>
  <si>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</si>
  <si>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</si>
  <si>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</si>
  <si>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</si>
  <si>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</si>
  <si>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</si>
  <si>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</si>
  <si>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</si>
  <si>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</si>
  <si>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</si>
  <si>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</si>
  <si>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</si>
  <si>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</si>
  <si>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</si>
  <si>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</si>
  <si>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</si>
  <si>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</si>
  <si>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</si>
  <si>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</si>
  <si>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</si>
  <si>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</si>
  <si>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</si>
  <si>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</si>
  <si>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</si>
  <si>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</si>
  <si>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</si>
  <si>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</si>
  <si>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</si>
  <si>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</si>
  <si>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</si>
  <si>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</si>
  <si>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</si>
  <si>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</si>
  <si>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</si>
  <si>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</si>
  <si>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</si>
  <si>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</si>
  <si>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</si>
  <si>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</si>
  <si>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</si>
  <si>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</si>
  <si>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</si>
  <si>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</si>
  <si>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</si>
  <si>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</si>
  <si>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</si>
  <si>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</si>
  <si>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</si>
  <si>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</si>
  <si>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</si>
  <si>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</si>
  <si>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</si>
  <si>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</si>
  <si>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</si>
  <si>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</si>
  <si>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</si>
  <si>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</si>
  <si>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</si>
  <si>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</si>
  <si>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</si>
  <si>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</si>
  <si>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</si>
  <si>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</si>
  <si>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</si>
  <si>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</si>
  <si>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</si>
  <si>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</si>
  <si>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</si>
  <si>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</si>
  <si>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</si>
  <si>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</si>
  <si>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</si>
  <si>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</si>
  <si>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</si>
  <si>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</si>
  <si>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</si>
  <si>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</si>
  <si>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</si>
  <si>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</si>
  <si>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</si>
  <si>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</si>
  <si>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</si>
  <si>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</si>
  <si>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</si>
  <si>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</si>
  <si>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</si>
  <si>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</si>
  <si>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</si>
  <si>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</si>
  <si>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</si>
  <si>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</si>
  <si>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</si>
  <si>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</si>
  <si>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</si>
  <si>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</si>
  <si>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</si>
  <si>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</si>
  <si>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</si>
  <si>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</si>
  <si>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</si>
  <si>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</si>
  <si>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</si>
  <si>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</si>
  <si>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</si>
  <si>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</si>
  <si>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</si>
  <si>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</si>
  <si>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</si>
  <si>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</si>
  <si>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</si>
  <si>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</si>
  <si>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</si>
  <si>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</si>
  <si>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</si>
  <si>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</si>
  <si>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</si>
  <si>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</si>
  <si>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</si>
  <si>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</si>
  <si>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</si>
  <si>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</si>
  <si>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</si>
  <si>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</si>
  <si>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</si>
  <si>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</si>
  <si>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</si>
  <si>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</si>
  <si>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</si>
  <si>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</si>
  <si>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</si>
  <si>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</si>
  <si>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</si>
  <si>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</si>
  <si>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</si>
  <si>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</si>
  <si>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</si>
  <si>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</si>
  <si>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</si>
  <si>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</si>
  <si>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</si>
  <si>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</si>
  <si>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</si>
  <si>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</si>
  <si>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</si>
  <si>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</si>
  <si>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</si>
  <si>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</si>
  <si>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</si>
  <si>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</si>
  <si>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</si>
  <si>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</si>
  <si>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</si>
  <si>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</si>
  <si>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</si>
  <si>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</si>
  <si>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</si>
  <si>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</si>
  <si>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</si>
  <si>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</si>
  <si>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</si>
  <si>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</si>
  <si>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</si>
  <si>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</si>
  <si>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</si>
  <si>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</si>
  <si>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</si>
  <si>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</si>
  <si>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</si>
  <si>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</si>
  <si>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</si>
  <si>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</si>
  <si>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</si>
  <si>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</si>
  <si>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</si>
  <si>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</si>
  <si>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</si>
  <si>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</si>
  <si>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</si>
  <si>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</si>
  <si>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</si>
  <si>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</si>
  <si>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</si>
  <si>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</si>
  <si>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</si>
  <si>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</si>
  <si>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</si>
  <si>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</si>
  <si>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</si>
  <si>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</si>
  <si>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</si>
  <si>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</si>
  <si>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</si>
  <si>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</si>
  <si>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</si>
  <si>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</si>
  <si>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</si>
  <si>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</si>
  <si>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</si>
  <si>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</si>
  <si>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</si>
  <si>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</si>
  <si>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</si>
  <si>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</si>
  <si>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</si>
  <si>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</si>
  <si>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</si>
  <si>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</si>
  <si>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</si>
  <si>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</si>
  <si>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</si>
  <si>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</si>
  <si>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</si>
  <si>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</si>
  <si>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</si>
  <si>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</si>
  <si>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</si>
  <si>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</si>
  <si>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</si>
  <si>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</si>
  <si>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</si>
  <si>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</si>
  <si>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</si>
  <si>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</si>
  <si>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</si>
  <si>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</si>
  <si>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</si>
  <si>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</si>
  <si>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</si>
  <si>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</si>
  <si>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</si>
  <si>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</si>
  <si>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</si>
  <si>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</si>
  <si>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</si>
  <si>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</si>
  <si>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</si>
  <si>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</si>
  <si>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</si>
  <si>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</si>
  <si>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</si>
  <si>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</si>
  <si>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</si>
  <si>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</si>
  <si>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</si>
  <si>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</si>
  <si>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</si>
  <si>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</si>
  <si>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</si>
  <si>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</si>
  <si>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</si>
  <si>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</si>
  <si>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</si>
  <si>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</si>
  <si>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</si>
  <si>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</si>
  <si>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</si>
  <si>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</si>
  <si>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</si>
  <si>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</si>
  <si>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</si>
  <si>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</si>
  <si>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</si>
  <si>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</si>
  <si>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</si>
  <si>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</si>
  <si>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</si>
  <si>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</si>
  <si>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</si>
  <si>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</si>
  <si>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</si>
  <si>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</si>
  <si>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</si>
  <si>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</si>
  <si>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</si>
  <si>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</si>
  <si>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</si>
  <si>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</si>
  <si>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</si>
  <si>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</si>
  <si>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</si>
  <si>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</si>
  <si>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</si>
  <si>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</si>
  <si>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</si>
  <si>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</si>
  <si>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</si>
  <si>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</si>
  <si>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</si>
  <si>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</si>
  <si>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</si>
  <si>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</si>
  <si>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</si>
  <si>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</si>
  <si>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</si>
  <si>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</si>
  <si>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</si>
  <si>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</si>
  <si>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</si>
  <si>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</si>
  <si>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</si>
  <si>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</si>
  <si>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</si>
  <si>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</si>
  <si>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</si>
  <si>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</si>
  <si>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</si>
  <si>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</si>
  <si>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</si>
  <si>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</si>
  <si>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</si>
  <si>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</si>
  <si>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</si>
  <si>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</si>
  <si>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</si>
  <si>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</si>
  <si>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</si>
  <si>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</si>
  <si>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</si>
  <si>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</si>
  <si>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</si>
  <si>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</si>
  <si>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</si>
  <si>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</si>
  <si>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</si>
  <si>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</si>
  <si>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</si>
  <si>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</si>
  <si>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</si>
  <si>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</si>
  <si>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</si>
  <si>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</si>
  <si>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</si>
  <si>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</si>
  <si>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</si>
  <si>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</si>
  <si>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</si>
  <si>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</si>
  <si>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</si>
  <si>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</si>
  <si>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</si>
  <si>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</si>
  <si>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</si>
  <si>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</si>
  <si>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</si>
  <si>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</si>
  <si>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</si>
  <si>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</si>
  <si>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</si>
  <si>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</si>
  <si>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</si>
  <si>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</si>
  <si>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</si>
  <si>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</si>
  <si>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</si>
  <si>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</si>
  <si>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</si>
  <si>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</si>
  <si>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</si>
  <si>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</si>
  <si>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</si>
  <si>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</si>
  <si>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</si>
  <si>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</si>
  <si>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</si>
  <si>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</si>
  <si>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</si>
  <si>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</si>
  <si>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</si>
  <si>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</si>
  <si>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</si>
  <si>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</si>
  <si>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</si>
  <si>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</si>
  <si>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</si>
  <si>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</si>
  <si>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</si>
  <si>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</si>
  <si>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</si>
  <si>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</si>
  <si>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</si>
  <si>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</si>
  <si>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</si>
  <si>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</si>
  <si>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</si>
  <si>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</si>
  <si>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</si>
  <si>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</si>
  <si>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</si>
  <si>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</si>
  <si>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</si>
  <si>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</si>
  <si>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</si>
  <si>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</si>
  <si>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</si>
  <si>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</si>
  <si>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</si>
  <si>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</si>
  <si>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</si>
  <si>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</si>
  <si>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</si>
  <si>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</si>
  <si>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</si>
  <si>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</si>
  <si>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</si>
  <si>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</si>
  <si>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</si>
  <si>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</si>
  <si>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</si>
  <si>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</si>
  <si>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</si>
  <si>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</si>
  <si>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</si>
  <si>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</si>
  <si>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</si>
  <si>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</si>
  <si>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</si>
  <si>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</si>
  <si>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</si>
  <si>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</si>
  <si>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</si>
  <si>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</si>
  <si>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</si>
  <si>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</si>
  <si>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</si>
  <si>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</si>
  <si>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</si>
  <si>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</si>
  <si>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</si>
  <si>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</si>
  <si>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</si>
  <si>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</si>
  <si>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</si>
  <si>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</si>
  <si>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</si>
  <si>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</si>
  <si>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</si>
  <si>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</si>
  <si>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</si>
  <si>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</si>
  <si>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</si>
  <si>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</si>
  <si>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</si>
  <si>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</si>
  <si>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</si>
  <si>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</si>
  <si>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</si>
  <si>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</si>
  <si>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</si>
  <si>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</si>
  <si>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</si>
  <si>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</si>
  <si>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</si>
  <si>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</si>
  <si>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</si>
  <si>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</si>
  <si>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</si>
  <si>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</si>
  <si>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</si>
  <si>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</si>
  <si>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</si>
  <si>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</si>
  <si>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</si>
  <si>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</si>
  <si>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</si>
  <si>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</si>
  <si>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</si>
  <si>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</si>
  <si>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</si>
  <si>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</si>
  <si>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</si>
  <si>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</si>
  <si>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</si>
  <si>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</si>
  <si>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</si>
  <si>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</si>
  <si>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</si>
  <si>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</si>
  <si>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</si>
  <si>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</si>
  <si>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</si>
  <si>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</si>
  <si>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</si>
  <si>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</si>
  <si>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</si>
  <si>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</si>
  <si>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</si>
  <si>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</si>
  <si>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</si>
  <si>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</si>
  <si>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</si>
  <si>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</si>
  <si>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</si>
  <si>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</si>
  <si>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</si>
  <si>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</si>
  <si>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</si>
  <si>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</si>
  <si>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</si>
  <si>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</si>
  <si>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</si>
  <si>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</si>
  <si>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</si>
  <si>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</si>
  <si>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</si>
  <si>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</si>
  <si>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</si>
  <si>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</si>
  <si>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</si>
  <si>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</si>
  <si>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</si>
  <si>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</si>
  <si>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</si>
  <si>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</si>
  <si>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</si>
  <si>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</si>
  <si>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</si>
  <si>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</si>
  <si>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</si>
  <si>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</si>
  <si>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</si>
  <si>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</si>
  <si>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</si>
  <si>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</si>
  <si>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</si>
  <si>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</si>
  <si>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</si>
  <si>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</si>
  <si>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</si>
  <si>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</si>
  <si>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</si>
  <si>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</si>
  <si>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</si>
  <si>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</si>
  <si>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</si>
  <si>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</si>
  <si>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</si>
  <si>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</si>
  <si>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</si>
  <si>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</si>
  <si>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</si>
  <si>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</si>
  <si>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</si>
  <si>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</si>
  <si>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</si>
  <si>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</si>
  <si>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</si>
  <si>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</si>
  <si>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</si>
  <si>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</si>
  <si>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</si>
  <si>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</si>
  <si>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</si>
  <si>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</si>
  <si>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</si>
  <si>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</si>
  <si>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</si>
  <si>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</si>
  <si>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</si>
  <si>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</si>
  <si>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</si>
  <si>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</si>
  <si>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</si>
  <si>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</si>
  <si>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</si>
  <si>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</si>
  <si>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</si>
  <si>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</si>
  <si>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</si>
  <si>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</si>
  <si>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</si>
  <si>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</si>
  <si>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</si>
  <si>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</si>
  <si>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</si>
  <si>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</si>
  <si>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</si>
  <si>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</si>
  <si>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</si>
  <si>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</si>
  <si>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</si>
  <si>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</si>
  <si>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</si>
  <si>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</si>
  <si>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</si>
  <si>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</si>
  <si>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</si>
  <si>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</si>
  <si>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</si>
  <si>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</si>
  <si>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</si>
  <si>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</si>
  <si>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</si>
  <si>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</si>
  <si>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</si>
  <si>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</si>
  <si>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</si>
  <si>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</si>
  <si>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</si>
  <si>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</si>
  <si>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</si>
  <si>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</si>
  <si>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</si>
  <si>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</si>
  <si>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</si>
  <si>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</si>
  <si>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</si>
  <si>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</si>
  <si>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</si>
  <si>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</si>
  <si>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</si>
  <si>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</si>
  <si>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</si>
  <si>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</si>
  <si>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</si>
  <si>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</si>
  <si>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</si>
  <si>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</si>
  <si>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</si>
  <si>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</si>
  <si>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</si>
  <si>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</si>
  <si>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</si>
  <si>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</si>
  <si>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</si>
  <si>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</si>
  <si>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</si>
  <si>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</si>
  <si>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</si>
  <si>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</si>
  <si>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</si>
  <si>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</si>
  <si>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</si>
  <si>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</si>
  <si>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</si>
  <si>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</si>
  <si>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</si>
  <si>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</si>
  <si>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</si>
  <si>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</si>
  <si>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</si>
  <si>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</si>
  <si>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</si>
  <si>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</si>
  <si>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</si>
  <si>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</si>
  <si>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</si>
  <si>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</si>
  <si>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</si>
  <si>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</si>
  <si>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</si>
  <si>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</si>
  <si>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</si>
  <si>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</si>
  <si>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</si>
  <si>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</si>
  <si>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</si>
  <si>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</si>
  <si>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</si>
  <si>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</si>
  <si>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</si>
  <si>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</si>
  <si>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</si>
  <si>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</si>
  <si>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</si>
  <si>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</si>
  <si>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</si>
  <si>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</si>
  <si>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</si>
  <si>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</si>
  <si>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</si>
  <si>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</si>
  <si>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</si>
  <si>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</si>
  <si>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</si>
  <si>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</si>
  <si>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</si>
  <si>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</si>
  <si>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</si>
  <si>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</si>
  <si>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</si>
  <si>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</si>
  <si>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</si>
  <si>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</si>
  <si>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</si>
  <si>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</si>
  <si>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</si>
  <si>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</si>
  <si>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</si>
  <si>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</si>
  <si>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</si>
  <si>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</si>
  <si>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</si>
  <si>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</si>
  <si>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</si>
  <si>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</si>
  <si>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</si>
  <si>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</si>
  <si>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</si>
  <si>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</si>
  <si>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</si>
  <si>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</si>
  <si>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</si>
  <si>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</si>
  <si>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</si>
  <si>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</si>
  <si>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</si>
  <si>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</si>
  <si>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</si>
  <si>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</si>
  <si>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</si>
  <si>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</si>
  <si>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</si>
  <si>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</si>
  <si>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</si>
  <si>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</si>
  <si>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</si>
  <si>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</si>
  <si>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</si>
  <si>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</si>
  <si>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</si>
  <si>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</si>
  <si>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</si>
  <si>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</si>
  <si>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</si>
  <si>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</si>
  <si>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</si>
  <si>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</si>
  <si>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</si>
  <si>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</si>
  <si>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</si>
  <si>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</si>
  <si>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</si>
  <si>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</si>
  <si>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</si>
  <si>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</si>
  <si>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</si>
  <si>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</si>
  <si>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</si>
  <si>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</si>
  <si>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</si>
  <si>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</si>
  <si>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</si>
  <si>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</si>
  <si>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</si>
  <si>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</si>
  <si>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</si>
  <si>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</si>
  <si>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</si>
  <si>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</si>
  <si>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</si>
  <si>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</si>
  <si>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</si>
  <si>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</si>
  <si>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</si>
  <si>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</si>
  <si>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</si>
  <si>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</si>
  <si>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</si>
  <si>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</si>
  <si>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</si>
  <si>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</si>
  <si>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</si>
  <si>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</si>
  <si>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</si>
  <si>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</si>
  <si>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</si>
  <si>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</si>
  <si>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</si>
  <si>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</si>
  <si>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</si>
  <si>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</si>
  <si>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</si>
  <si>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</si>
  <si>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</si>
  <si>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</si>
  <si>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</si>
  <si>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</si>
  <si>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</si>
  <si>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</si>
  <si>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</si>
  <si>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</si>
  <si>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</si>
  <si>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</si>
  <si>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</si>
  <si>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SEG - SXM</t>
  </si>
  <si>
    <t>SEG - SXF</t>
  </si>
  <si>
    <t>AXF - SCF</t>
  </si>
  <si>
    <t>SXM - FIC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</si>
  <si>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</si>
  <si>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</si>
  <si>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</si>
  <si>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</si>
  <si>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</si>
  <si>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</si>
  <si>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</si>
  <si>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</si>
  <si>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</si>
  <si>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</si>
  <si>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</si>
  <si>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</si>
  <si>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</si>
  <si>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SCG - FZN</t>
  </si>
  <si>
    <t>SCF - SEG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</si>
  <si>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</si>
  <si>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</si>
  <si>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</si>
  <si>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</si>
  <si>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</si>
  <si>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</si>
  <si>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</si>
  <si>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</si>
  <si>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</si>
  <si>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</si>
  <si>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SXA - FPM</t>
  </si>
  <si>
    <t>SXD - FSU</t>
  </si>
  <si>
    <t>SXG - FRY</t>
  </si>
  <si>
    <t>SXB - FRY</t>
  </si>
  <si>
    <t>SXY - FCQ</t>
  </si>
  <si>
    <t>SXK - FTD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</si>
  <si>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</si>
  <si>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</si>
  <si>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</si>
  <si>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</si>
  <si>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</si>
  <si>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</si>
  <si>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</si>
  <si>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</si>
  <si>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</si>
  <si>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</si>
  <si>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</si>
  <si>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</si>
  <si>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</si>
  <si>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FVE - FWP</t>
  </si>
  <si>
    <t>SXD - FWP</t>
  </si>
  <si>
    <t>SXH - FSH</t>
  </si>
  <si>
    <t>SXG - FCB</t>
  </si>
  <si>
    <t>SXB - FBO</t>
  </si>
  <si>
    <t>SXT - FBC</t>
  </si>
  <si>
    <t>SXM - FXN</t>
  </si>
  <si>
    <t>SXF - FXN</t>
  </si>
  <si>
    <t>SEG - FXN</t>
  </si>
  <si>
    <t>SXM - SXG</t>
  </si>
  <si>
    <t>SXF - SXG</t>
  </si>
  <si>
    <t>SEG - SXG</t>
  </si>
  <si>
    <t>AXF - SXG</t>
  </si>
  <si>
    <t>AXF - SXB</t>
  </si>
  <si>
    <t>FVE - FSU</t>
  </si>
  <si>
    <t>FCQ - FVE</t>
  </si>
  <si>
    <t>FCQ - FSU</t>
  </si>
  <si>
    <t>SXK - FCB</t>
  </si>
  <si>
    <t>SEG - FZB</t>
  </si>
  <si>
    <t>SXM - SXB</t>
  </si>
  <si>
    <t>SXF - SXB</t>
  </si>
  <si>
    <t>SEG - SXB</t>
  </si>
  <si>
    <t>AXF - SXK</t>
  </si>
  <si>
    <t>SXR - FRW</t>
  </si>
  <si>
    <t>SXW - FMF</t>
  </si>
  <si>
    <t>SXM - FZB</t>
  </si>
  <si>
    <t>SXF - FZB</t>
  </si>
  <si>
    <t>SXM - SXK</t>
  </si>
  <si>
    <t>SXF - SXK</t>
  </si>
  <si>
    <t>SEG - SXK</t>
  </si>
  <si>
    <t>FCQ - FWP</t>
  </si>
  <si>
    <t>SXY - FVM</t>
  </si>
  <si>
    <t>SCG - SXK</t>
  </si>
  <si>
    <t>SCF - SXG</t>
  </si>
  <si>
    <t>SCG - SXB</t>
  </si>
  <si>
    <t>FRY - FTD</t>
  </si>
  <si>
    <t>SXB - FCB</t>
  </si>
  <si>
    <t>SCG - FZB</t>
  </si>
  <si>
    <t>SCF - FXN</t>
  </si>
  <si>
    <t>SCF - SXK</t>
  </si>
  <si>
    <t>SCG - SXG</t>
  </si>
  <si>
    <t>SCF - SXB</t>
  </si>
  <si>
    <t>FBO - FNS</t>
  </si>
  <si>
    <t>SXG - FNB</t>
  </si>
  <si>
    <t>SXF - FBO</t>
  </si>
  <si>
    <t>SCF - FZB</t>
  </si>
  <si>
    <t>SCG - FXN</t>
  </si>
  <si>
    <t>FSU - FWP</t>
  </si>
  <si>
    <t>FMO - FSU</t>
  </si>
  <si>
    <t>FVE - FVM</t>
  </si>
  <si>
    <t>FBO - FTD</t>
  </si>
  <si>
    <t>SXD - FVM</t>
  </si>
  <si>
    <t>SXM - FTD</t>
  </si>
  <si>
    <t>SXF - FTD</t>
  </si>
  <si>
    <t>SEG - FBO</t>
  </si>
  <si>
    <t>FNB - FTD</t>
  </si>
  <si>
    <t>FCB - FTD</t>
  </si>
  <si>
    <t>SXD - FPP</t>
  </si>
  <si>
    <t>SCF - FBO</t>
  </si>
  <si>
    <t>SCG - FBO</t>
  </si>
  <si>
    <t>SXM - FBO</t>
  </si>
  <si>
    <t>FCQ - FMO</t>
  </si>
  <si>
    <t>FBO - FCB</t>
  </si>
  <si>
    <t>SXW - FLF</t>
  </si>
  <si>
    <t>SXT - FIR</t>
  </si>
  <si>
    <t>FCB - FNB</t>
  </si>
  <si>
    <t>SXF - FRY</t>
  </si>
  <si>
    <t>SXK - FNB</t>
  </si>
  <si>
    <t>FSU - FVM</t>
  </si>
  <si>
    <t>FCB - FRY</t>
  </si>
  <si>
    <t>FMO - FWP</t>
  </si>
  <si>
    <t>SXM - FRY</t>
  </si>
  <si>
    <t>SEG - FRY</t>
  </si>
  <si>
    <t>SXG - FMF</t>
  </si>
  <si>
    <t>SXB - FMF</t>
  </si>
  <si>
    <t>SXD - FMO</t>
  </si>
  <si>
    <t>FEB - FRP</t>
  </si>
  <si>
    <t>FBO - FRY</t>
  </si>
  <si>
    <t>SCF - FTD</t>
  </si>
  <si>
    <t>SXG - FGN</t>
  </si>
  <si>
    <t>SXW - FIA</t>
  </si>
  <si>
    <t>SXU - FFS</t>
  </si>
  <si>
    <t>SCF - FCB</t>
  </si>
  <si>
    <t>SEG - FNS</t>
  </si>
  <si>
    <t>AXF - SXR</t>
  </si>
  <si>
    <t>FOU - FWP</t>
  </si>
  <si>
    <t>FAX - FOU</t>
  </si>
  <si>
    <t>FNS - FTD</t>
  </si>
  <si>
    <t>SXT - FTC</t>
  </si>
  <si>
    <t>SCF - FRY</t>
  </si>
  <si>
    <t>SCG - FRY</t>
  </si>
  <si>
    <t>SXW - FPW</t>
  </si>
  <si>
    <t>SXB - FNB</t>
  </si>
  <si>
    <t>SXB - FGN</t>
  </si>
  <si>
    <t>SXF - FCB</t>
  </si>
  <si>
    <t>SEG - FCB</t>
  </si>
  <si>
    <t>AXF - SXH</t>
  </si>
  <si>
    <t>SXH - FOP</t>
  </si>
  <si>
    <t>SEG - FMF</t>
  </si>
  <si>
    <t>SXU - FMA</t>
  </si>
  <si>
    <t>SEG - SXR</t>
  </si>
  <si>
    <t>FNS - FCB</t>
  </si>
  <si>
    <t>SXM - FMF</t>
  </si>
  <si>
    <t>SXY - FMO</t>
  </si>
  <si>
    <t>SXU - FUE</t>
  </si>
  <si>
    <t>SCG - FCB</t>
  </si>
  <si>
    <t>SXM - FCB</t>
  </si>
  <si>
    <t>SXM - SXR</t>
  </si>
  <si>
    <t>SXF - SXR</t>
  </si>
  <si>
    <t>FEB - FPP</t>
  </si>
  <si>
    <t>FCQ - FVM</t>
  </si>
  <si>
    <t>SXY - FOU</t>
  </si>
  <si>
    <t>SCF - FNB</t>
  </si>
  <si>
    <t>SXF - FNB</t>
  </si>
  <si>
    <t>SXF - FMF</t>
  </si>
  <si>
    <t>SCF - FGN</t>
  </si>
  <si>
    <t>SXW - FIF</t>
  </si>
  <si>
    <t>SCF - FTK</t>
  </si>
  <si>
    <t>SCG - FTK</t>
  </si>
  <si>
    <t>SEG - FNB</t>
  </si>
  <si>
    <t>SXD - FKY</t>
  </si>
  <si>
    <t>FMO - FVM</t>
  </si>
  <si>
    <t>FVE - FMO</t>
  </si>
  <si>
    <t>SXM - FNB</t>
  </si>
  <si>
    <t>SCG - FGN</t>
  </si>
  <si>
    <t>SXU - FTL</t>
  </si>
  <si>
    <t>SEG - SXW</t>
  </si>
  <si>
    <t>FVM - FWP</t>
  </si>
  <si>
    <t>FNS - FRY</t>
  </si>
  <si>
    <t>SXF - FTK</t>
  </si>
  <si>
    <t>SCF - FMF</t>
  </si>
  <si>
    <t>FPP - FRP</t>
  </si>
  <si>
    <t>SXM - FTK</t>
  </si>
  <si>
    <t>SEG - FTK</t>
  </si>
  <si>
    <t>SXY - FAX</t>
  </si>
  <si>
    <t>FBO - FNB</t>
  </si>
  <si>
    <t>SEG - SXH</t>
  </si>
  <si>
    <t>SXM - SXH</t>
  </si>
  <si>
    <t>SCF - SXH</t>
  </si>
  <si>
    <t>SEG - FSH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</si>
  <si>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</si>
  <si>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</si>
  <si>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</si>
  <si>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</si>
  <si>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</si>
  <si>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</si>
  <si>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</si>
  <si>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</si>
  <si>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</si>
  <si>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</si>
  <si>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</si>
  <si>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</si>
  <si>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SCG - SXA</t>
  </si>
  <si>
    <t>SCG - FPM</t>
  </si>
  <si>
    <t>SCF - FLN</t>
  </si>
  <si>
    <t>SXM - FBA</t>
  </si>
  <si>
    <t>SXF - FBA</t>
  </si>
  <si>
    <t>SCF - SXA</t>
  </si>
  <si>
    <t>AXF - SXA</t>
  </si>
  <si>
    <t>SCF - FPM</t>
  </si>
  <si>
    <t>SXM - FSH</t>
  </si>
  <si>
    <t>SXM - FFV</t>
  </si>
  <si>
    <t>SXF - FFV</t>
  </si>
  <si>
    <t>SEG - FFV</t>
  </si>
  <si>
    <t>SEG - SXA</t>
  </si>
  <si>
    <t>SXF - FXG</t>
  </si>
  <si>
    <t>SEG - FXG</t>
  </si>
  <si>
    <t>SXM - SXA</t>
  </si>
  <si>
    <t>SXM - FPM</t>
  </si>
  <si>
    <t>SXF - FPM</t>
  </si>
  <si>
    <t>SEG - FPM</t>
  </si>
  <si>
    <t>SCF - FOC</t>
  </si>
  <si>
    <t>SCG - FAE</t>
  </si>
  <si>
    <t>SXM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</si>
  <si>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</si>
  <si>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</si>
  <si>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</si>
  <si>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</si>
  <si>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</si>
  <si>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</si>
  <si>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</si>
  <si>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22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</si>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</sst>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2" fillId="4" borderId="25" xfId="6" applyFont="1" applyFill="1" applyBorder="1" applyAlignment="1">
      <alignment horizontal="center" vertical="center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8" fillId="0" borderId="5" xfId="3" applyBorder="1" applyAlignment="1">
      <alignment horizontal="center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0" zoomScaleNormal="60" zoomScaleSheetLayoutView="100" workbookViewId="0">
      <selection activeCell="D372" sqref="D372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22,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8.298305110379213E-2</v>
      </c>
      <c r="D5" s="40">
        <v>8.2785849343710846E-2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0.17295671547588296</v>
      </c>
      <c r="D6" s="45">
        <v>0.17261801023289378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0.12579243900712109</v>
      </c>
      <c r="D7" s="50">
        <v>0.12578036239457197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0.15759747263691032</v>
      </c>
      <c r="D8" s="50">
        <v>0.15740400237346691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0.15171792622230168</v>
      </c>
      <c r="D9" s="50">
        <v>0.15304722646081872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0.25511111585262614</v>
      </c>
      <c r="D10" s="50">
        <v>0.25506176885394422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5.9796070047938764E-2</v>
      </c>
      <c r="D11" s="50">
        <v>5.9722537238933206E-2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0.15005077723677784</v>
      </c>
      <c r="D12" s="50">
        <v>0.14960886362952464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9.3017159918755879E-2</v>
      </c>
      <c r="D13" s="50">
        <v>9.2839166769016671E-2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0.16004928628006504</v>
      </c>
      <c r="D14" s="50">
        <v>0.16032483420183219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0.18452941448685029</v>
      </c>
      <c r="D15" s="50">
        <v>0.1839916678618925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0.22344045586573025</v>
      </c>
      <c r="D16" s="50">
        <v>0.2222931071494581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0.11718476672877035</v>
      </c>
      <c r="D17" s="50">
        <v>0.11683187921908679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0.18201840288838411</v>
      </c>
      <c r="D18" s="50">
        <v>0.18177469102690452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5.7790871119805562E-2</v>
      </c>
      <c r="D19" s="50">
        <v>5.7742047198756065E-2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0.12400719532014119</v>
      </c>
      <c r="D20" s="50">
        <v>0.12362963150828034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6.7661226261165872E-2</v>
      </c>
      <c r="D21" s="50">
        <v>6.7649450745498899E-2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0.14374997742609771</v>
      </c>
      <c r="D22" s="50">
        <v>0.14339763273021944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0.20859870560198931</v>
      </c>
      <c r="D23" s="50">
        <v>0.20870543807632339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0.10956982491574778</v>
      </c>
      <c r="D24" s="50">
        <v>0.11014264845503491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0.12669598833697326</v>
      </c>
      <c r="D25" s="50">
        <v>0.12653845113423901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0.10537581237243873</v>
      </c>
      <c r="D26" s="50">
        <v>0.1051781338359554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0.13279516690852528</v>
      </c>
      <c r="D27" s="50">
        <v>0.13245698861678393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0.18433336947720183</v>
      </c>
      <c r="D28" s="50">
        <v>0.18383660031657476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0.23319851886616833</v>
      </c>
      <c r="D29" s="50">
        <v>0.2329700686722381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0.12097391469727241</v>
      </c>
      <c r="D30" s="50">
        <v>0.12071153604419109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0.21231823793102239</v>
      </c>
      <c r="D31" s="50">
        <v>0.21279656415396681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7.2186815869457466E-2</v>
      </c>
      <c r="D32" s="50">
        <v>7.2148446367619593E-2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0.18398509200467456</v>
      </c>
      <c r="D33" s="50">
        <v>0.18367018343383387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0.10975542132812208</v>
      </c>
      <c r="D34" s="50">
        <v>0.10943515568380882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0.16162811419511489</v>
      </c>
      <c r="D35" s="50">
        <v>0.16124918311477743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0.11910947129239112</v>
      </c>
      <c r="D36" s="50">
        <v>0.11873741557811575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0.12168856664228558</v>
      </c>
      <c r="D37" s="50">
        <v>0.1223743237757898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0.2918923134031251</v>
      </c>
      <c r="D38" s="50">
        <v>0.29101985021206778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0.1109950316148421</v>
      </c>
      <c r="D39" s="50">
        <v>0.1108178680519246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0.16594920753083137</v>
      </c>
      <c r="D40" s="50">
        <v>0.16656645666999326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0.15884157812983737</v>
      </c>
      <c r="D41" s="50">
        <v>0.15881301493430641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6.6326318932272726E-2</v>
      </c>
      <c r="D42" s="50">
        <v>6.6147196256123864E-2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0.10487111832036453</v>
      </c>
      <c r="D43" s="50">
        <v>0.10458790050175698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0.11553201310512115</v>
      </c>
      <c r="D44" s="50">
        <v>0.11645989034088948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6.9164340716328251E-2</v>
      </c>
      <c r="D45" s="50">
        <v>6.915506053600011E-2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7.6919263900944279E-2</v>
      </c>
      <c r="D46" s="50">
        <v>7.7650624589299624E-2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0.11624662826968057</v>
      </c>
      <c r="D47" s="50">
        <v>0.11715259203690075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0.16249697636772117</v>
      </c>
      <c r="D48" s="50">
        <v>0.16246195526004376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7.3579631927923717E-2</v>
      </c>
      <c r="D49" s="50">
        <v>7.3418034221985728E-2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0.13614245321504667</v>
      </c>
      <c r="D50" s="50">
        <v>0.13575849087105246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0.2462657698371741</v>
      </c>
      <c r="D51" s="50">
        <v>0.2459833925224813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0.10065803348272054</v>
      </c>
      <c r="D52" s="50">
        <v>0.10038526220745554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7.532965568645518E-2</v>
      </c>
      <c r="D53" s="50">
        <v>7.5209923327083039E-2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0.11910664366272655</v>
      </c>
      <c r="D54" s="50">
        <v>0.11891733018010568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9.5179509648858421E-2</v>
      </c>
      <c r="D55" s="50">
        <v>9.4911604302925806E-2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6.6438410553887967E-2</v>
      </c>
      <c r="D56" s="50">
        <v>6.6420084739956822E-2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0.10504835073582749</v>
      </c>
      <c r="D57" s="50">
        <v>0.10501937507982806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5.8194287024401173E-2</v>
      </c>
      <c r="D58" s="50">
        <v>5.8061861972646234E-2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0.20864375157623974</v>
      </c>
      <c r="D59" s="50">
        <v>0.20852633290592232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0.21214678163816755</v>
      </c>
      <c r="D60" s="50">
        <v>0.21189314712123952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0.20959790278880755</v>
      </c>
      <c r="D61" s="58">
        <v>0.20932955343922202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0.17051940867874144</v>
      </c>
      <c r="D62" s="58">
        <v>0.17044859870799961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0.19655699086541459</v>
      </c>
      <c r="D63" s="58">
        <v>0.19626059268725676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0.12485580050617837</v>
      </c>
      <c r="D64" s="58">
        <v>0.12447504389145864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0.10526793959848342</v>
      </c>
      <c r="D65" s="58">
        <v>0.10536103379600313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6.4412922246352783E-2</v>
      </c>
      <c r="D66" s="58">
        <v>6.4225652089051996E-2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0.11058118430473754</v>
      </c>
      <c r="D67" s="50">
        <v>0.11033019858864954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6.9706117704676121E-2</v>
      </c>
      <c r="D68" s="50">
        <v>7.0597069496532827E-2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7.8270640304484773E-2</v>
      </c>
      <c r="D69" s="50">
        <v>7.8078907480875023E-2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0.15562077850700992</v>
      </c>
      <c r="D70" s="50">
        <v>0.1550832130910722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0.13227235582352964</v>
      </c>
      <c r="D71" s="50">
        <v>0.13224562003769327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0.11285789999330968</v>
      </c>
      <c r="D72" s="50">
        <v>0.11245019864184444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0.11529190476654866</v>
      </c>
      <c r="D73" s="50">
        <v>0.1152743223575841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0.22994472269702704</v>
      </c>
      <c r="D74" s="50">
        <v>0.23046936800854759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0.10558888282284161</v>
      </c>
      <c r="D75" s="50">
        <v>0.10560313865967373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0.12130134457749017</v>
      </c>
      <c r="D76" s="50">
        <v>0.12135841156006719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6.0406348755645198E-2</v>
      </c>
      <c r="D77" s="50">
        <v>6.0819392702673253E-2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0.17819441673746997</v>
      </c>
      <c r="D78" s="50">
        <v>0.17784087159318351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0.15846659173200933</v>
      </c>
      <c r="D79" s="50">
        <v>0.15835913246271313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0.13333171900793961</v>
      </c>
      <c r="D80" s="50">
        <v>0.13348463618925421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0.20999561002208864</v>
      </c>
      <c r="D81" s="50">
        <v>0.2093533219037631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7.9110681752938811E-2</v>
      </c>
      <c r="D82" s="50">
        <v>7.8975044433853364E-2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0.12508497079400432</v>
      </c>
      <c r="D83" s="50">
        <v>0.1248705093619898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0.12235708282707644</v>
      </c>
      <c r="D84" s="50">
        <v>0.12196783959729619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5.0802368441265393E-2</v>
      </c>
      <c r="D85" s="50">
        <v>5.0704893227841899E-2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0.22740874519713319</v>
      </c>
      <c r="D86" s="50">
        <v>0.22766858508784005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0.12380829919455863</v>
      </c>
      <c r="D87" s="50">
        <v>0.12427148616324821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6.6128197480686129E-2</v>
      </c>
      <c r="D88" s="50">
        <v>6.591261499686854E-2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6.3152447529622929E-2</v>
      </c>
      <c r="D89" s="50">
        <v>6.3060742530993225E-2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7.723132225211532E-2</v>
      </c>
      <c r="D90" s="50">
        <v>7.7038386219275223E-2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0.12211344251156465</v>
      </c>
      <c r="D91" s="50">
        <v>0.12180838385831878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9.7298019419416903E-2</v>
      </c>
      <c r="D92" s="50">
        <v>9.6978353659814359E-2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0.16370951443964754</v>
      </c>
      <c r="D93" s="50">
        <v>0.16368136942608422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5.754539789675505E-2</v>
      </c>
      <c r="D94" s="50">
        <v>5.7511837360856161E-2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0.22574308479619129</v>
      </c>
      <c r="D95" s="50">
        <v>0.22514674262974901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9.6224632085198727E-2</v>
      </c>
      <c r="D96" s="50">
        <v>9.6510208840145495E-2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0.19152142206663472</v>
      </c>
      <c r="D97" s="50">
        <v>0.19316243301490699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7.0522689001167149E-2</v>
      </c>
      <c r="D98" s="50">
        <v>7.0310648959523631E-2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5.9166124429047097E-2</v>
      </c>
      <c r="D99" s="50">
        <v>5.9115523176516957E-2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0.14994921919080378</v>
      </c>
      <c r="D100" s="50">
        <v>0.14974947519625512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0.19743796327110044</v>
      </c>
      <c r="D101" s="50">
        <v>0.19734629705141657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0.19508622419888269</v>
      </c>
      <c r="D102" s="50">
        <v>0.19493878684221239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0.1119744444801222</v>
      </c>
      <c r="D103" s="50">
        <v>0.11173639677839811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8.937189905526885E-2</v>
      </c>
      <c r="D104" s="50">
        <v>8.9090829307203079E-2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0.18572124467282147</v>
      </c>
      <c r="D105" s="50">
        <v>0.1856876809817497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0.16722968200789071</v>
      </c>
      <c r="D106" s="50">
        <v>0.16657896753344822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7.695666845139329E-2</v>
      </c>
      <c r="D107" s="50">
        <v>7.6755722786122443E-2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0.25331293460173709</v>
      </c>
      <c r="D108" s="50">
        <v>0.25269624566047433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0.23132130338142604</v>
      </c>
      <c r="D109" s="50">
        <v>0.23052748738134277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7.6628329480294188E-2</v>
      </c>
      <c r="D110" s="50">
        <v>7.6391373788462835E-2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0.15811782324981946</v>
      </c>
      <c r="D111" s="50">
        <v>0.15752802557310286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0.16117086360645649</v>
      </c>
      <c r="D112" s="50">
        <v>0.16147517394445532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0.11354485624517209</v>
      </c>
      <c r="D113" s="50">
        <v>0.113499200570298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0.28194398127211284</v>
      </c>
      <c r="D114" s="50">
        <v>0.28190933244925975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0.20984454803018615</v>
      </c>
      <c r="D115" s="50">
        <v>0.20977345532101241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0.21966379168638078</v>
      </c>
      <c r="D116" s="50">
        <v>0.21891365422652234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0.16698058473927091</v>
      </c>
      <c r="D117" s="50">
        <v>0.16693634518606559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0.10250771197201626</v>
      </c>
      <c r="D118" s="50">
        <v>0.10236391715913457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0.31546061919701535</v>
      </c>
      <c r="D119" s="50">
        <v>0.31644971529789545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0.16181431804997143</v>
      </c>
      <c r="D120" s="50">
        <v>0.16158641572885263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0.17786886359587498</v>
      </c>
      <c r="D121" s="50">
        <v>0.17766937169031052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0.27970659460638331</v>
      </c>
      <c r="D122" s="50">
        <v>0.27965983192435817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0.27555984669632833</v>
      </c>
      <c r="D123" s="50">
        <v>0.27555737923895879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5.1323507697749078E-2</v>
      </c>
      <c r="D124" s="50">
        <v>5.1167440701958729E-2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6.7200204510896783E-2</v>
      </c>
      <c r="D125" s="50">
        <v>6.7200109079668252E-2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5.8166018716401931E-2</v>
      </c>
      <c r="D126" s="50">
        <v>5.8145216929656657E-2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9.1968550783906824E-2</v>
      </c>
      <c r="D127" s="50">
        <v>9.1935660271148745E-2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9.1970642380701378E-2</v>
      </c>
      <c r="D128" s="50">
        <v>9.1964579710689012E-2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0.22117813686255994</v>
      </c>
      <c r="D129" s="50">
        <v>0.2215286319912218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0.2136184719561251</v>
      </c>
      <c r="D130" s="50">
        <v>0.21317981483484155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0.24921376431008155</v>
      </c>
      <c r="D131" s="50">
        <v>0.24855320144065807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0.25041989865683351</v>
      </c>
      <c r="D132" s="50">
        <v>0.24978062793641037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0.25052887834712345</v>
      </c>
      <c r="D133" s="50">
        <v>0.24991233975169241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0.24878841038715607</v>
      </c>
      <c r="D134" s="50">
        <v>0.24820768483905103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0.12904213381312074</v>
      </c>
      <c r="D135" s="50">
        <v>0.12913377500860027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5.5992915914240542E-2</v>
      </c>
      <c r="D136" s="50">
        <v>5.5812472261500115E-2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0.20513052310237004</v>
      </c>
      <c r="D137" s="50">
        <v>0.20454272988906666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0.18397333108737696</v>
      </c>
      <c r="D138" s="50">
        <v>0.18369245271676682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0.12558884281380972</v>
      </c>
      <c r="D139" s="50">
        <v>0.12591318142814345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9.0895434630276314E-2</v>
      </c>
      <c r="D140" s="50">
        <v>9.0861705435471882E-2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8.6227062327237605E-2</v>
      </c>
      <c r="D141" s="50">
        <v>8.6013842929271361E-2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5.4577973002481669E-2</v>
      </c>
      <c r="D142" s="50">
        <v>5.4430583836750472E-2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0.11212521318671989</v>
      </c>
      <c r="D143" s="50">
        <v>0.11265788067517568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0.21582567714512846</v>
      </c>
      <c r="D144" s="50">
        <v>0.21505226989008103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0.26913958440253788</v>
      </c>
      <c r="D145" s="50">
        <v>0.268920671323163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0.26835656574908262</v>
      </c>
      <c r="D146" s="50">
        <v>0.26817463600766445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8.9115455558754761E-2</v>
      </c>
      <c r="D147" s="50">
        <v>8.9380025758664661E-2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0.10111344806007005</v>
      </c>
      <c r="D148" s="50">
        <v>0.10082318967324297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0.33461801897540394</v>
      </c>
      <c r="D149" s="50">
        <v>0.33466319234388481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8.8999934128459107E-2</v>
      </c>
      <c r="D150" s="50">
        <v>9.2852349993584271E-2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0.17104257567668474</v>
      </c>
      <c r="D151" s="50">
        <v>0.17086233705382345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0.49965449455881084</v>
      </c>
      <c r="D152" s="50">
        <v>0.51450749411108521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0.31374868830844238</v>
      </c>
      <c r="D153" s="50">
        <v>0.31374594220077706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0.24131307352490053</v>
      </c>
      <c r="D154" s="50">
        <v>0.24104443094739478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9.9416297047709393E-2</v>
      </c>
      <c r="D155" s="50">
        <v>9.9351405603487528E-2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0.1441761114357091</v>
      </c>
      <c r="D156" s="50">
        <v>0.14416727886156175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0.22118828254845652</v>
      </c>
      <c r="D157" s="50">
        <v>0.22035225771379538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8.9100467074132092E-2</v>
      </c>
      <c r="D158" s="50">
        <v>8.9002432241684359E-2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0.242740420227261</v>
      </c>
      <c r="D159" s="50">
        <v>0.24373065978912187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7.7369782131635631E-2</v>
      </c>
      <c r="D160" s="50">
        <v>7.7351568782970809E-2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5.0681485647609201E-2</v>
      </c>
      <c r="D161" s="50">
        <v>5.0641252090912088E-2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0.20535169816276144</v>
      </c>
      <c r="D162" s="50">
        <v>0.20485363384857813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6.0296047346527326E-2</v>
      </c>
      <c r="D163" s="50">
        <v>6.0193151571200476E-2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0.12000341019687061</v>
      </c>
      <c r="D164" s="50">
        <v>0.11999361997092159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0.33742051172116738</v>
      </c>
      <c r="D165" s="50">
        <v>0.3374523507838596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0.3362893188085298</v>
      </c>
      <c r="D166" s="50">
        <v>0.33632206025407058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0.26869738288435963</v>
      </c>
      <c r="D167" s="50">
        <v>0.26737883218465641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3.4418195639876713E-2</v>
      </c>
      <c r="D168" s="50">
        <v>3.439924986645751E-2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0.18167388210271243</v>
      </c>
      <c r="D169" s="50">
        <v>0.18309438812852605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0.11203541076000256</v>
      </c>
      <c r="D170" s="50">
        <v>0.11231673010020005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0.34967058033882703</v>
      </c>
      <c r="D171" s="50">
        <v>0.34907684372926429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0.13915240045639493</v>
      </c>
      <c r="D172" s="50">
        <v>0.1391520689201502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6.9342137010325072E-2</v>
      </c>
      <c r="D173" s="50">
        <v>7.0156302074082313E-2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5.3229515261829986E-2</v>
      </c>
      <c r="D174" s="50">
        <v>5.3143877199672708E-2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8.3255297379441082E-2</v>
      </c>
      <c r="D175" s="50">
        <v>8.3064034424632421E-2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7.1956409892759324E-2</v>
      </c>
      <c r="D176" s="50">
        <v>7.1834259969182329E-2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0.15009946797887883</v>
      </c>
      <c r="D177" s="58">
        <v>0.14963787771451031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7.9884093715079263E-2</v>
      </c>
      <c r="D178" s="50">
        <v>8.0093760291234814E-2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0.19020641852035131</v>
      </c>
      <c r="D179" s="50">
        <v>0.19008610982893973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9.6414350608561378E-2</v>
      </c>
      <c r="D180" s="50">
        <v>9.6253609691974995E-2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0.22761880599723605</v>
      </c>
      <c r="D181" s="50">
        <v>0.2277621850029177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0.21203022434899602</v>
      </c>
      <c r="D182" s="50">
        <v>0.21204862997460119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0.17744916718184625</v>
      </c>
      <c r="D183" s="50">
        <v>0.17717468865365529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0.33644142128544025</v>
      </c>
      <c r="D184" s="50">
        <v>0.3364713532554382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7.8021425153013552E-2</v>
      </c>
      <c r="D185" s="50">
        <v>7.7787455505032257E-2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7.5205553971767092E-2</v>
      </c>
      <c r="D186" s="50">
        <v>7.4842608382247627E-2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0.19156069709349169</v>
      </c>
      <c r="D187" s="50">
        <v>0.19099617496422186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0.12508129791900641</v>
      </c>
      <c r="D188" s="50">
        <v>0.12566004583187398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6.917535795675428E-2</v>
      </c>
      <c r="D189" s="50">
        <v>6.8950874998710679E-2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0.39073560797182511</v>
      </c>
      <c r="D190" s="50">
        <v>0.38968135757735423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6.6460263996078572E-2</v>
      </c>
      <c r="D191" s="50">
        <v>6.628763359131068E-2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9.3489412741302791E-2</v>
      </c>
      <c r="D192" s="50">
        <v>9.3421555958409383E-2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0.11423430799603772</v>
      </c>
      <c r="D193" s="50">
        <v>0.11389722667644714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0.17534935848985256</v>
      </c>
      <c r="D194" s="50">
        <v>0.17530703832530004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0.19067897242882986</v>
      </c>
      <c r="D195" s="50">
        <v>0.19006732399371443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0.15574176370304824</v>
      </c>
      <c r="D196" s="50">
        <v>0.15495937309357877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0.11553704780946397</v>
      </c>
      <c r="D197" s="50">
        <v>0.11506749134917452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0.19719506097252748</v>
      </c>
      <c r="D198" s="50">
        <v>0.19702509394601936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0.14810211262234446</v>
      </c>
      <c r="D199" s="50">
        <v>0.14810207355746469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0.1963320202440198</v>
      </c>
      <c r="D200" s="50">
        <v>0.19573143950506233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0.15306875829751773</v>
      </c>
      <c r="D201" s="50">
        <v>0.15380748031132097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0.12963297289578934</v>
      </c>
      <c r="D202" s="50">
        <v>0.12942320405911548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9.2183317708575907E-2</v>
      </c>
      <c r="D203" s="50">
        <v>9.2052858984048677E-2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9.1701697125372877E-2</v>
      </c>
      <c r="D204" s="50">
        <v>9.1736139490748256E-2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9.0177825626362895E-2</v>
      </c>
      <c r="D205" s="50">
        <v>9.0182189957563885E-2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0.10852429628283744</v>
      </c>
      <c r="D206" s="50">
        <v>0.10817323177211859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0.11419782631054451</v>
      </c>
      <c r="D207" s="50">
        <v>0.11386501810546637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6.4219802831561867E-2</v>
      </c>
      <c r="D208" s="50">
        <v>6.4034384855471152E-2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9.5097952195128441E-2</v>
      </c>
      <c r="D209" s="50">
        <v>9.4812515151046356E-2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8.99109442916491E-2</v>
      </c>
      <c r="D210" s="50">
        <v>8.9839668265011691E-2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0.21478680271749051</v>
      </c>
      <c r="D211" s="50">
        <v>0.21561503280395897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0.14929330833266033</v>
      </c>
      <c r="D212" s="58">
        <v>0.14942603911236424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7.9045458046923478E-2</v>
      </c>
      <c r="D213" s="58">
        <v>7.909046938572184E-2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0.13475416411585245</v>
      </c>
      <c r="D214" s="50">
        <v>0.13444572050650666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9.6725702372289724E-2</v>
      </c>
      <c r="D215" s="50">
        <v>9.6365927564233123E-2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0.33083537949506581</v>
      </c>
      <c r="D216" s="50">
        <v>0.33035869743842594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0.17345340036367113</v>
      </c>
      <c r="D217" s="50">
        <v>0.17333461696649471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0.13427343278973153</v>
      </c>
      <c r="D218" s="50">
        <v>0.13375798246323611</v>
      </c>
      <c r="E218" s="55">
        <v>0</v>
      </c>
      <c r="F218" s="56">
        <v>1</v>
      </c>
    </row>
    <row r="219" spans="1:6" x14ac:dyDescent="0.25">
      <c r="A219" s="54" t="s">
        <v>464</v>
      </c>
      <c r="B219" s="49" t="s">
        <v>465</v>
      </c>
      <c r="C219" s="39">
        <v>8.9865540226830451E-2</v>
      </c>
      <c r="D219" s="50">
        <v>8.9543041882065258E-2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0.12111956595498254</v>
      </c>
      <c r="D220" s="50">
        <v>0.12118703887491772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0.13140628226984274</v>
      </c>
      <c r="D221" s="50">
        <v>0.13158315752439503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7.1640862216559548E-2</v>
      </c>
      <c r="D222" s="50">
        <v>7.1457571836238354E-2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0.21505722675682482</v>
      </c>
      <c r="D223" s="50">
        <v>0.21456189794154779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0.18042661051585032</v>
      </c>
      <c r="D224" s="50">
        <v>0.18036637405780806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0.21036473998535521</v>
      </c>
      <c r="D225" s="50">
        <v>0.21058602689464417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0.24319072169499623</v>
      </c>
      <c r="D226" s="62">
        <v>0.24372102752345115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9.1004069645299543E-2</v>
      </c>
      <c r="D227" s="50">
        <v>9.0742181534114064E-2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0.15935656764020445</v>
      </c>
      <c r="D228" s="50">
        <v>0.15943110411191502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0.10435955449990093</v>
      </c>
      <c r="D229" s="50">
        <v>0.10418350113463336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0.14529064776384673</v>
      </c>
      <c r="D230" s="50">
        <v>0.1452553424804732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0.18013811074787348</v>
      </c>
      <c r="D231" s="50">
        <v>0.18006237913329604</v>
      </c>
      <c r="E231" s="55">
        <v>0</v>
      </c>
      <c r="F231" s="56">
        <v>1</v>
      </c>
    </row>
    <row r="232" spans="1:6" x14ac:dyDescent="0.25">
      <c r="A232" s="54" t="s">
        <v>490</v>
      </c>
      <c r="B232" s="49" t="s">
        <v>491</v>
      </c>
      <c r="C232" s="39">
        <v>0.17507234993983384</v>
      </c>
      <c r="D232" s="50">
        <v>0.1746198710808875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0.16439668894528348</v>
      </c>
      <c r="D233" s="50">
        <v>0.16440993925655217</v>
      </c>
      <c r="E233" s="55">
        <v>0</v>
      </c>
      <c r="F233" s="56">
        <v>1</v>
      </c>
    </row>
    <row r="234" spans="1:6" x14ac:dyDescent="0.25">
      <c r="A234" s="54" t="s">
        <v>494</v>
      </c>
      <c r="B234" s="49" t="s">
        <v>495</v>
      </c>
      <c r="C234" s="39">
        <v>8.5757209671716988E-2</v>
      </c>
      <c r="D234" s="50">
        <v>8.5505017944443804E-2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0.14933190228957283</v>
      </c>
      <c r="D235" s="50">
        <v>0.1493060972115553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9.9195733167142197E-2</v>
      </c>
      <c r="D236" s="50">
        <v>9.8916377040901407E-2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0.10963078223324238</v>
      </c>
      <c r="D237" s="50">
        <v>0.10961776996027577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7.7370703882009603E-2</v>
      </c>
      <c r="D238" s="50">
        <v>7.6987399185344155E-2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9.4542853022382994E-2</v>
      </c>
      <c r="D239" s="50">
        <v>9.4532719065816118E-2</v>
      </c>
      <c r="E239" s="55">
        <v>0</v>
      </c>
      <c r="F239" s="56">
        <v>1</v>
      </c>
    </row>
    <row r="240" spans="1:6" x14ac:dyDescent="0.25">
      <c r="A240" s="54" t="s">
        <v>506</v>
      </c>
      <c r="B240" s="49" t="s">
        <v>507</v>
      </c>
      <c r="C240" s="39">
        <v>0.17957866252200133</v>
      </c>
      <c r="D240" s="50">
        <v>0.17890981150087412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7.0088691031649913E-2</v>
      </c>
      <c r="D241" s="50">
        <v>7.0720093697554498E-2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0.14798964905886072</v>
      </c>
      <c r="D242" s="50">
        <v>0.14791159400913853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8.03463212758182E-2</v>
      </c>
      <c r="D243" s="50">
        <v>8.034456027663936E-2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7.6164387297213712E-2</v>
      </c>
      <c r="D244" s="50">
        <v>7.5973052337101263E-2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7.0197868645680547E-2</v>
      </c>
      <c r="D245" s="50">
        <v>7.0191456216961601E-2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0.19428397641867129</v>
      </c>
      <c r="D246" s="50">
        <v>0.19438977551283709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9.6195253902595743E-2</v>
      </c>
      <c r="D247" s="50">
        <v>9.6643669359892506E-2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0.17101226461680374</v>
      </c>
      <c r="D248" s="50">
        <v>0.17034440003343965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0.15192072193965933</v>
      </c>
      <c r="D249" s="50">
        <v>0.15147518623375172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8.3211790842087199E-2</v>
      </c>
      <c r="D250" s="50">
        <v>8.2951035256072031E-2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8.9889491824983597E-2</v>
      </c>
      <c r="D251" s="50">
        <v>8.9896052852171504E-2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7.1405667430968572E-2</v>
      </c>
      <c r="D252" s="50">
        <v>7.1268626943267452E-2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9.9830880157037075E-2</v>
      </c>
      <c r="D253" s="50">
        <v>0.10048070287836451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8.6077861419345397E-2</v>
      </c>
      <c r="D254" s="50">
        <v>8.5925138524406114E-2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0.17790152616234833</v>
      </c>
      <c r="D255" s="50">
        <v>0.17743192950611872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5.9394790571778863E-2</v>
      </c>
      <c r="D256" s="50">
        <v>5.9392608659855926E-2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0.12318165234320033</v>
      </c>
      <c r="D257" s="50">
        <v>0.12378643955376334</v>
      </c>
      <c r="E257" s="55">
        <v>0</v>
      </c>
      <c r="F257" s="56">
        <v>1</v>
      </c>
    </row>
    <row r="258" spans="1:6" x14ac:dyDescent="0.25">
      <c r="A258" s="54" t="s">
        <v>542</v>
      </c>
      <c r="B258" s="49" t="s">
        <v>543</v>
      </c>
      <c r="C258" s="39">
        <v>9.4563210667903255E-2</v>
      </c>
      <c r="D258" s="50">
        <v>9.4486083204022894E-2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4.6506309071004524E-2</v>
      </c>
      <c r="D259" s="50">
        <v>4.6515494848074754E-2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9.0459919069932157E-2</v>
      </c>
      <c r="D260" s="50">
        <v>9.0315406393911071E-2</v>
      </c>
      <c r="E260" s="55">
        <v>0</v>
      </c>
      <c r="F260" s="56">
        <v>0</v>
      </c>
    </row>
    <row r="261" spans="1:6" x14ac:dyDescent="0.25">
      <c r="A261" s="54" t="s">
        <v>548</v>
      </c>
      <c r="B261" s="49" t="s">
        <v>549</v>
      </c>
      <c r="C261" s="39">
        <v>6.7077566198839284E-2</v>
      </c>
      <c r="D261" s="50">
        <v>6.7003423106017396E-2</v>
      </c>
      <c r="E261" s="55">
        <v>0</v>
      </c>
      <c r="F261" s="56">
        <v>0</v>
      </c>
    </row>
    <row r="262" spans="1:6" x14ac:dyDescent="0.25">
      <c r="A262" s="54" t="s">
        <v>548</v>
      </c>
      <c r="B262" s="49" t="s">
        <v>550</v>
      </c>
      <c r="C262" s="39">
        <v>0.10605894454452754</v>
      </c>
      <c r="D262" s="50">
        <v>0.10594171402148431</v>
      </c>
      <c r="E262" s="55">
        <v>1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7.135462711068985E-2</v>
      </c>
      <c r="D263" s="50">
        <v>7.1475965548957909E-2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0.17940817715341115</v>
      </c>
      <c r="D264" s="50">
        <v>0.17931665451424506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0.21799569090600851</v>
      </c>
      <c r="D265" s="58">
        <v>0.21769343968063795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0.21913012748889565</v>
      </c>
      <c r="D266" s="58">
        <v>0.21888970982853298</v>
      </c>
      <c r="E266" s="55">
        <v>0</v>
      </c>
      <c r="F266" s="56">
        <v>1</v>
      </c>
    </row>
    <row r="267" spans="1:6" x14ac:dyDescent="0.25">
      <c r="A267" s="54" t="s">
        <v>559</v>
      </c>
      <c r="B267" s="49" t="s">
        <v>560</v>
      </c>
      <c r="C267" s="39">
        <v>0.1265842245983205</v>
      </c>
      <c r="D267" s="50">
        <v>0.12635663105589695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0.17975227742693076</v>
      </c>
      <c r="D268" s="50">
        <v>0.17918348744566642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5.648613794983208E-2</v>
      </c>
      <c r="D269" s="50">
        <v>5.6506980524780571E-2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9.6154531792765355E-2</v>
      </c>
      <c r="D270" s="50">
        <v>9.7009339521245963E-2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8.9109668327245373E-2</v>
      </c>
      <c r="D271" s="50">
        <v>8.8823378835670166E-2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0.21699697624222533</v>
      </c>
      <c r="D272" s="50">
        <v>0.21729182138360353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8.2346816673992351E-2</v>
      </c>
      <c r="D273" s="50">
        <v>8.2445785561957946E-2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9.0208567960776795E-2</v>
      </c>
      <c r="D274" s="50">
        <v>9.0041994905707815E-2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0.26432235024586048</v>
      </c>
      <c r="D275" s="50">
        <v>0.26395588057170766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0.12734110185297021</v>
      </c>
      <c r="D276" s="50">
        <v>0.12691929019090953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5.9688462032171728E-2</v>
      </c>
      <c r="D277" s="50">
        <v>5.9703774286895585E-2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0.14244442564357299</v>
      </c>
      <c r="D278" s="50">
        <v>0.14242465269690896</v>
      </c>
      <c r="E278" s="55">
        <v>0</v>
      </c>
      <c r="F278" s="56">
        <v>1</v>
      </c>
    </row>
    <row r="279" spans="1:6" x14ac:dyDescent="0.25">
      <c r="A279" s="54" t="s">
        <v>583</v>
      </c>
      <c r="B279" s="49" t="s">
        <v>584</v>
      </c>
      <c r="C279" s="39">
        <v>0.21007772480339953</v>
      </c>
      <c r="D279" s="50">
        <v>0.20953972797977249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0.11111783070325416</v>
      </c>
      <c r="D280" s="50">
        <v>0.11149365711250944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0.10916199323377027</v>
      </c>
      <c r="D281" s="50">
        <v>0.10909359463983592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0.12311030348189679</v>
      </c>
      <c r="D282" s="50">
        <v>0.12308836487851904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0.23065009009907722</v>
      </c>
      <c r="D283" s="58">
        <v>0.23068673008002349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6.2926961213186292E-2</v>
      </c>
      <c r="D284" s="58">
        <v>6.2839752928629061E-2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5.2989488494566299E-2</v>
      </c>
      <c r="D285" s="58">
        <v>5.2899318140705281E-2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3.9117353411924433E-2</v>
      </c>
      <c r="D286" s="58">
        <v>3.9071201743794637E-2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5.9919064974438649E-2</v>
      </c>
      <c r="D287" s="50">
        <v>5.9880711815155044E-2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0.16212590170461483</v>
      </c>
      <c r="D288" s="58">
        <v>0.16203588944387165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0.11904577167019763</v>
      </c>
      <c r="D289" s="50">
        <v>0.11875864112415463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0.17366984251513018</v>
      </c>
      <c r="D290" s="50">
        <v>0.17304664123740354</v>
      </c>
      <c r="E290" s="55">
        <v>0</v>
      </c>
      <c r="F290" s="56">
        <v>0</v>
      </c>
    </row>
    <row r="291" spans="1:6" x14ac:dyDescent="0.25">
      <c r="A291" s="54" t="s">
        <v>607</v>
      </c>
      <c r="B291" s="49" t="s">
        <v>608</v>
      </c>
      <c r="C291" s="39">
        <v>0.10179731430963096</v>
      </c>
      <c r="D291" s="50">
        <v>0.10178251531353939</v>
      </c>
      <c r="E291" s="55">
        <v>0</v>
      </c>
      <c r="F291" s="56">
        <v>1</v>
      </c>
    </row>
    <row r="292" spans="1:6" x14ac:dyDescent="0.25">
      <c r="A292" s="54" t="s">
        <v>609</v>
      </c>
      <c r="B292" s="49" t="s">
        <v>610</v>
      </c>
      <c r="C292" s="39">
        <v>6.8538748336963398E-2</v>
      </c>
      <c r="D292" s="50">
        <v>6.8449061069521519E-2</v>
      </c>
      <c r="E292" s="55">
        <v>0</v>
      </c>
      <c r="F292" s="56">
        <v>0</v>
      </c>
    </row>
    <row r="293" spans="1:6" x14ac:dyDescent="0.25">
      <c r="A293" s="54" t="s">
        <v>609</v>
      </c>
      <c r="B293" s="49" t="s">
        <v>611</v>
      </c>
      <c r="C293" s="39">
        <v>0.108369276360941</v>
      </c>
      <c r="D293" s="50">
        <v>0.10822746833982451</v>
      </c>
      <c r="E293" s="55">
        <v>1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8.7012906380163402E-2</v>
      </c>
      <c r="D294" s="50">
        <v>8.6990551951202102E-2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0.18628315540711882</v>
      </c>
      <c r="D295" s="50">
        <v>0.18596499237695488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0.11835630749522899</v>
      </c>
      <c r="D296" s="50">
        <v>0.11799522850535449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0.15308309103973614</v>
      </c>
      <c r="D297" s="50">
        <v>0.15276592584543297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8.5839027059666478E-2</v>
      </c>
      <c r="D298" s="50">
        <v>0.10894548121164355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0.24815497803986725</v>
      </c>
      <c r="D299" s="50">
        <v>0.24816635271344686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0.52744786059306137</v>
      </c>
      <c r="D300" s="50">
        <v>0.52566663248817225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0.21217380248156295</v>
      </c>
      <c r="D301" s="50">
        <v>0.21161389532028679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0.11036011754932401</v>
      </c>
      <c r="D302" s="50">
        <v>0.11012090602739748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0.10172693201486746</v>
      </c>
      <c r="D303" s="50">
        <v>0.10147077847273235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8.1581675099630047E-2</v>
      </c>
      <c r="D304" s="50">
        <v>8.1858979533579693E-2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0.1244238151018994</v>
      </c>
      <c r="D305" s="50">
        <v>0.12399779543873693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0.12547912510300832</v>
      </c>
      <c r="D306" s="50">
        <v>0.12491338238538395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5.7905715850462496E-2</v>
      </c>
      <c r="D307" s="50">
        <v>5.7729378500261157E-2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7.1590099675096261E-2</v>
      </c>
      <c r="D308" s="50">
        <v>7.157393178897585E-2</v>
      </c>
      <c r="E308" s="55">
        <v>0</v>
      </c>
      <c r="F308" s="56">
        <v>1</v>
      </c>
    </row>
    <row r="309" spans="1:6" x14ac:dyDescent="0.25">
      <c r="A309" s="54" t="s">
        <v>642</v>
      </c>
      <c r="B309" s="49" t="s">
        <v>643</v>
      </c>
      <c r="C309" s="39">
        <v>0.15620489940559712</v>
      </c>
      <c r="D309" s="50">
        <v>0.15615967688457474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0.11475904175647554</v>
      </c>
      <c r="D310" s="50">
        <v>0.11447735963988975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0.16681447604804306</v>
      </c>
      <c r="D311" s="50">
        <v>0.1668715365979237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0.21987135379647271</v>
      </c>
      <c r="D312" s="50">
        <v>0.21963600168124447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0.10775276854906723</v>
      </c>
      <c r="D313" s="50">
        <v>0.10777325887675025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9.4796665486661935E-2</v>
      </c>
      <c r="D314" s="50">
        <v>9.4506410989415215E-2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0.11071819720032347</v>
      </c>
      <c r="D315" s="50">
        <v>0.11026960395068652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5.1606012896720961E-2</v>
      </c>
      <c r="D316" s="50">
        <v>5.1790554355877629E-2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2.2071711574883607E-2</v>
      </c>
      <c r="D317" s="50">
        <v>2.2067497292192439E-2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1.9789278519355261E-2</v>
      </c>
      <c r="D318" s="50">
        <v>1.9788902212970062E-2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0.14352348748235003</v>
      </c>
      <c r="D319" s="50">
        <v>0.14358392271305614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5.1500393894848936E-2</v>
      </c>
      <c r="D320" s="50">
        <v>5.1660149911176304E-2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8.5199792977188826E-2</v>
      </c>
      <c r="D321" s="50">
        <v>8.5001212694729905E-2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0.24820298714756506</v>
      </c>
      <c r="D322" s="50">
        <v>0.2480566487435904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0.17658284064624413</v>
      </c>
      <c r="D323" s="50">
        <v>0.17595221665926039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9.3041106535515228E-3</v>
      </c>
      <c r="D324" s="50">
        <v>9.3047540332184299E-3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1.1884209526387276E-2</v>
      </c>
      <c r="D325" s="50">
        <v>1.1883873889096938E-2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9.0412650520750745E-2</v>
      </c>
      <c r="D326" s="50">
        <v>9.0215092041900938E-2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0.13785169682870368</v>
      </c>
      <c r="D327" s="50">
        <v>0.13835809940079397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0.17117254134761092</v>
      </c>
      <c r="D328" s="50">
        <v>0.17113049911410122</v>
      </c>
      <c r="E328" s="55">
        <v>0</v>
      </c>
      <c r="F328" s="56">
        <v>1</v>
      </c>
    </row>
    <row r="329" spans="1:6" x14ac:dyDescent="0.25">
      <c r="A329" s="54" t="s">
        <v>682</v>
      </c>
      <c r="B329" s="49" t="s">
        <v>683</v>
      </c>
      <c r="C329" s="39">
        <v>0.20091695614119653</v>
      </c>
      <c r="D329" s="50">
        <v>0.20124074032177422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0.26283193246405262</v>
      </c>
      <c r="D330" s="50">
        <v>0.2628183484834366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0.12478299173647014</v>
      </c>
      <c r="D331" s="50">
        <v>0.1247711971901522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9.8688880775118573E-2</v>
      </c>
      <c r="D332" s="50">
        <v>9.8676677269558796E-2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6.5880170589646583E-2</v>
      </c>
      <c r="D333" s="50">
        <v>6.5664441657848543E-2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0.16716327643819506</v>
      </c>
      <c r="D334" s="50">
        <v>0.16708648334550824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9.1296840557401227E-2</v>
      </c>
      <c r="D335" s="50">
        <v>9.1072406013424506E-2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8.7395034289629331E-2</v>
      </c>
      <c r="D336" s="50">
        <v>8.7365668967561996E-2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8.7757276906093834E-2</v>
      </c>
      <c r="D337" s="50">
        <v>8.7656895473814417E-2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2.008836963662964E-2</v>
      </c>
      <c r="D338" s="50">
        <v>2.0088486607540194E-2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0.11631230843806042</v>
      </c>
      <c r="D339" s="50">
        <v>0.11590276522657104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1.9804571481390476E-2</v>
      </c>
      <c r="D340" s="50">
        <v>1.9803150121245748E-2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3.8360687219097495E-2</v>
      </c>
      <c r="D341" s="50">
        <v>3.8274088569475916E-2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9.6103322178990661E-2</v>
      </c>
      <c r="D342" s="50">
        <v>9.6221772312837323E-2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5.5334090624186004E-2</v>
      </c>
      <c r="D343" s="50">
        <v>5.5245543217392459E-2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0.14880659337106183</v>
      </c>
      <c r="D344" s="50">
        <v>0.14856094331182884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5.3787283294023151E-2</v>
      </c>
      <c r="D345" s="50">
        <v>5.3677833706685323E-2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5.778260998090335E-2</v>
      </c>
      <c r="D346" s="50">
        <v>5.7809282171544255E-2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4.9937631306915732E-2</v>
      </c>
      <c r="D347" s="50">
        <v>4.9844506217435761E-2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5.192870786589808E-2</v>
      </c>
      <c r="D348" s="50">
        <v>5.2001176888712482E-2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0.25066665286039891</v>
      </c>
      <c r="D349" s="50">
        <v>0.25032345701527342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0.25083507228095775</v>
      </c>
      <c r="D350" s="50">
        <v>0.25040387935881475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9.1907247921937957E-3</v>
      </c>
      <c r="D351" s="50">
        <v>9.1912696000394489E-3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5.2509514925604323E-2</v>
      </c>
      <c r="D352" s="50">
        <v>5.2597094344483022E-2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7.2544374830772598E-2</v>
      </c>
      <c r="D353" s="50">
        <v>7.2931311305621527E-2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4.6922519967460344E-2</v>
      </c>
      <c r="D354" s="50">
        <v>4.6905498740259878E-2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2.0387833008797682E-2</v>
      </c>
      <c r="D355" s="50">
        <v>2.0388066133967576E-2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8.2287638538951324E-2</v>
      </c>
      <c r="D356" s="50">
        <v>8.2071647277148954E-2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5.6032012699408371E-2</v>
      </c>
      <c r="D357" s="50">
        <v>5.5917619174657762E-2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5.6067564165140867E-2</v>
      </c>
      <c r="D358" s="50">
        <v>5.6018385202384016E-2</v>
      </c>
      <c r="E358" s="55">
        <v>0</v>
      </c>
      <c r="F358" s="56">
        <v>0</v>
      </c>
    </row>
    <row r="359" spans="1:6" x14ac:dyDescent="0.25">
      <c r="A359" s="54" t="s">
        <v>742</v>
      </c>
      <c r="B359" s="49" t="s">
        <v>743</v>
      </c>
      <c r="C359" s="39">
        <v>6.0160750488765707E-2</v>
      </c>
      <c r="D359" s="50">
        <v>6.0053579448524248E-2</v>
      </c>
      <c r="E359" s="55">
        <v>0</v>
      </c>
      <c r="F359" s="56">
        <v>0</v>
      </c>
    </row>
    <row r="360" spans="1:6" x14ac:dyDescent="0.25">
      <c r="A360" s="54" t="s">
        <v>744</v>
      </c>
      <c r="B360" s="49" t="s">
        <v>745</v>
      </c>
      <c r="C360" s="39">
        <v>7.5531756525005184E-2</v>
      </c>
      <c r="D360" s="50">
        <v>7.5156096128557559E-2</v>
      </c>
      <c r="E360" s="55">
        <v>0</v>
      </c>
      <c r="F360" s="56">
        <v>0</v>
      </c>
    </row>
    <row r="361" spans="1:6" x14ac:dyDescent="0.25">
      <c r="A361" s="54" t="s">
        <v>744</v>
      </c>
      <c r="B361" s="49" t="s">
        <v>746</v>
      </c>
      <c r="C361" s="39">
        <v>0.1188322219064024</v>
      </c>
      <c r="D361" s="50">
        <v>0.1188322219064024</v>
      </c>
      <c r="E361" s="55">
        <v>1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3.2559442881141196E-2</v>
      </c>
      <c r="D362" s="50">
        <v>3.2553093625996968E-2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5.2043663924663058E-2</v>
      </c>
      <c r="D363" s="50">
        <v>5.1949429476005747E-2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4.5036404281231249E-2</v>
      </c>
      <c r="D364" s="50">
        <v>4.4992661543611111E-2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3.5017450634174926E-2</v>
      </c>
      <c r="D365" s="50">
        <v>3.4993952979528425E-2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7.1176632116356026E-2</v>
      </c>
      <c r="D366" s="50">
        <v>7.1822734155024326E-2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5.1629563473724445E-2</v>
      </c>
      <c r="D367" s="50">
        <v>5.1802853416971981E-2</v>
      </c>
      <c r="E367" s="55">
        <v>0</v>
      </c>
      <c r="F367" s="56">
        <v>0</v>
      </c>
    </row>
    <row r="368" spans="1:6" x14ac:dyDescent="0.25">
      <c r="A368" s="54" t="s">
        <v>759</v>
      </c>
      <c r="B368" s="49" t="s">
        <v>760</v>
      </c>
      <c r="C368" s="39">
        <v>9.498908327810221E-2</v>
      </c>
      <c r="D368" s="50">
        <v>9.4778679380835701E-2</v>
      </c>
      <c r="E368" s="55">
        <v>0</v>
      </c>
      <c r="F368" s="56">
        <v>0</v>
      </c>
    </row>
    <row r="369" spans="1:6" x14ac:dyDescent="0.25">
      <c r="A369" s="54" t="s">
        <v>761</v>
      </c>
      <c r="B369" s="49" t="s">
        <v>762</v>
      </c>
      <c r="C369" s="39">
        <v>5.3631900842331985E-2</v>
      </c>
      <c r="D369" s="50">
        <v>5.3714266607369103E-2</v>
      </c>
      <c r="E369" s="55">
        <v>0</v>
      </c>
      <c r="F369" s="56">
        <v>0</v>
      </c>
    </row>
    <row r="370" spans="1:6" x14ac:dyDescent="0.25">
      <c r="A370" s="54" t="s">
        <v>761</v>
      </c>
      <c r="B370" s="49" t="s">
        <v>763</v>
      </c>
      <c r="C370" s="39">
        <v>8.4799480953036049E-2</v>
      </c>
      <c r="D370" s="50">
        <v>8.4929712662405843E-2</v>
      </c>
      <c r="E370" s="55">
        <v>1</v>
      </c>
      <c r="F370" s="56">
        <v>0</v>
      </c>
    </row>
    <row r="371" spans="1:6" x14ac:dyDescent="0.25">
      <c r="A371" s="54" t="s">
        <v>764</v>
      </c>
      <c r="B371" s="49" t="s">
        <v>765</v>
      </c>
      <c r="C371" s="39">
        <v>4.9701060881207917E-2</v>
      </c>
      <c r="D371" s="50">
        <v>4.9715212310242854E-2</v>
      </c>
      <c r="E371" s="55">
        <v>0</v>
      </c>
      <c r="F371" s="56">
        <v>0</v>
      </c>
    </row>
    <row r="372" spans="1:6" x14ac:dyDescent="0.25">
      <c r="A372" s="54" t="s">
        <v>766</v>
      </c>
      <c r="B372" s="49" t="s">
        <v>767</v>
      </c>
      <c r="C372" s="39">
        <v>5.6806384762699551E-2</v>
      </c>
      <c r="D372" s="50">
        <v>5.6674419410908936E-2</v>
      </c>
      <c r="E372" s="55">
        <v>0</v>
      </c>
      <c r="F372" s="56">
        <v>0</v>
      </c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22,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768</v>
      </c>
      <c r="B5" s="49" t="s">
        <v>769</v>
      </c>
      <c r="C5" s="39">
        <v>5.3510643165981316E-2</v>
      </c>
      <c r="D5" s="50">
        <v>5.3419821978914338E-2</v>
      </c>
    </row>
    <row r="6" spans="1:4" x14ac:dyDescent="0.25">
      <c r="A6" s="48" t="s">
        <v>770</v>
      </c>
      <c r="B6" s="49" t="s">
        <v>771</v>
      </c>
      <c r="C6" s="39">
        <v>9.455375108965425E-4</v>
      </c>
      <c r="D6" s="50">
        <v>9.4385694485331849E-4</v>
      </c>
    </row>
    <row r="7" spans="1:4" x14ac:dyDescent="0.25">
      <c r="A7" s="48" t="s">
        <v>772</v>
      </c>
      <c r="B7" s="49" t="s">
        <v>773</v>
      </c>
      <c r="C7" s="39">
        <v>1.6607169551688832E-2</v>
      </c>
      <c r="D7" s="50">
        <v>1.6552654242389837E-2</v>
      </c>
    </row>
    <row r="8" spans="1:4" x14ac:dyDescent="0.25">
      <c r="A8" s="48" t="s">
        <v>774</v>
      </c>
      <c r="B8" s="49" t="s">
        <v>775</v>
      </c>
      <c r="C8" s="39">
        <v>1.080123801469199E-2</v>
      </c>
      <c r="D8" s="50">
        <v>1.0764284293022702E-2</v>
      </c>
    </row>
    <row r="9" spans="1:4" x14ac:dyDescent="0.25">
      <c r="A9" s="48" t="s">
        <v>776</v>
      </c>
      <c r="B9" s="49" t="s">
        <v>777</v>
      </c>
      <c r="C9" s="39">
        <v>5.4244442121642068E-3</v>
      </c>
      <c r="D9" s="50">
        <v>5.40962401819149E-3</v>
      </c>
    </row>
    <row r="10" spans="1:4" x14ac:dyDescent="0.25">
      <c r="A10" s="48" t="s">
        <v>778</v>
      </c>
      <c r="B10" s="49" t="s">
        <v>779</v>
      </c>
      <c r="C10" s="39">
        <v>1.9369614787547247E-3</v>
      </c>
      <c r="D10" s="50">
        <v>1.936652024907279E-3</v>
      </c>
    </row>
    <row r="11" spans="1:4" x14ac:dyDescent="0.25">
      <c r="A11" s="48" t="s">
        <v>780</v>
      </c>
      <c r="B11" s="49" t="s">
        <v>781</v>
      </c>
      <c r="C11" s="39">
        <v>1.254056436867917E-3</v>
      </c>
      <c r="D11" s="50">
        <v>1.249043470683731E-3</v>
      </c>
    </row>
    <row r="12" spans="1:4" x14ac:dyDescent="0.25">
      <c r="A12" s="48" t="s">
        <v>782</v>
      </c>
      <c r="B12" s="49" t="s">
        <v>781</v>
      </c>
      <c r="C12" s="39">
        <v>2.9399089861982565E-3</v>
      </c>
      <c r="D12" s="50">
        <v>2.9337555901494216E-3</v>
      </c>
    </row>
    <row r="13" spans="1:4" x14ac:dyDescent="0.25">
      <c r="A13" s="48" t="s">
        <v>783</v>
      </c>
      <c r="B13" s="49" t="s">
        <v>781</v>
      </c>
      <c r="C13" s="39">
        <v>3.3616857299581717E-3</v>
      </c>
      <c r="D13" s="50">
        <v>3.3464424101457575E-3</v>
      </c>
    </row>
    <row r="14" spans="1:4" x14ac:dyDescent="0.25">
      <c r="A14" s="63" t="s">
        <v>784</v>
      </c>
      <c r="B14" s="49" t="s">
        <v>781</v>
      </c>
      <c r="C14" s="39">
        <v>2.964667907505979E-3</v>
      </c>
      <c r="D14" s="50">
        <v>2.9494509154479594E-3</v>
      </c>
    </row>
    <row r="15" spans="1:4" x14ac:dyDescent="0.25">
      <c r="A15" s="48" t="s">
        <v>785</v>
      </c>
      <c r="B15" s="49" t="s">
        <v>786</v>
      </c>
      <c r="C15" s="39">
        <v>4.0791286021886718E-2</v>
      </c>
      <c r="D15" s="50">
        <v>4.0787522752275845E-2</v>
      </c>
    </row>
    <row r="16" spans="1:4" x14ac:dyDescent="0.25">
      <c r="A16" s="48" t="s">
        <v>787</v>
      </c>
      <c r="B16" s="49" t="s">
        <v>788</v>
      </c>
      <c r="C16" s="39">
        <v>5.5231593447043953E-2</v>
      </c>
      <c r="D16" s="50">
        <v>5.5124337105698716E-2</v>
      </c>
    </row>
    <row r="17" spans="1:4" x14ac:dyDescent="0.25">
      <c r="A17" s="63" t="s">
        <v>789</v>
      </c>
      <c r="B17" s="49" t="s">
        <v>790</v>
      </c>
      <c r="C17" s="39">
        <v>5.7491514923635786E-2</v>
      </c>
      <c r="D17" s="50">
        <v>5.7379304007433504E-2</v>
      </c>
    </row>
    <row r="18" spans="1:4" x14ac:dyDescent="0.25">
      <c r="A18" s="63" t="s">
        <v>791</v>
      </c>
      <c r="B18" s="49" t="s">
        <v>792</v>
      </c>
      <c r="C18" s="39">
        <v>2.2381870930527306E-2</v>
      </c>
      <c r="D18" s="50">
        <v>2.2382469240483129E-2</v>
      </c>
    </row>
    <row r="19" spans="1:4" x14ac:dyDescent="0.25">
      <c r="A19" s="63" t="s">
        <v>793</v>
      </c>
      <c r="B19" s="49" t="s">
        <v>792</v>
      </c>
      <c r="C19" s="39">
        <v>3.6856507128128171E-2</v>
      </c>
      <c r="D19" s="50">
        <v>3.685325245086557E-2</v>
      </c>
    </row>
    <row r="20" spans="1:4" x14ac:dyDescent="0.25">
      <c r="A20" s="63" t="s">
        <v>794</v>
      </c>
      <c r="B20" s="49" t="s">
        <v>792</v>
      </c>
      <c r="C20" s="39">
        <v>3.6665004023179265E-2</v>
      </c>
      <c r="D20" s="50">
        <v>3.665295587707413E-2</v>
      </c>
    </row>
    <row r="21" spans="1:4" x14ac:dyDescent="0.25">
      <c r="A21" s="63" t="s">
        <v>795</v>
      </c>
      <c r="B21" s="53" t="s">
        <v>796</v>
      </c>
      <c r="C21" s="39">
        <v>5.5571951517150525E-2</v>
      </c>
      <c r="D21" s="50">
        <v>5.5465358484492092E-2</v>
      </c>
    </row>
    <row r="22" spans="1:4" x14ac:dyDescent="0.25">
      <c r="A22" s="63" t="s">
        <v>797</v>
      </c>
      <c r="B22" s="53" t="s">
        <v>798</v>
      </c>
      <c r="C22" s="39">
        <v>0.1575457919377482</v>
      </c>
      <c r="D22" s="50">
        <v>0.15735240352409216</v>
      </c>
    </row>
    <row r="23" spans="1:4" x14ac:dyDescent="0.25">
      <c r="A23" s="63" t="s">
        <v>799</v>
      </c>
      <c r="B23" s="53" t="s">
        <v>800</v>
      </c>
      <c r="C23" s="39">
        <v>5.7795494471429953E-2</v>
      </c>
      <c r="D23" s="50">
        <v>5.7695678817220306E-2</v>
      </c>
    </row>
    <row r="24" spans="1:4" x14ac:dyDescent="0.25">
      <c r="A24" s="63" t="s">
        <v>801</v>
      </c>
      <c r="B24" s="53" t="s">
        <v>802</v>
      </c>
      <c r="C24" s="39">
        <v>7.5262491605109352E-2</v>
      </c>
      <c r="D24" s="50">
        <v>7.5179112791801686E-2</v>
      </c>
    </row>
    <row r="25" spans="1:4" x14ac:dyDescent="0.25">
      <c r="A25" s="63" t="s">
        <v>803</v>
      </c>
      <c r="B25" s="53" t="s">
        <v>804</v>
      </c>
      <c r="C25" s="39">
        <v>5.3536313686056401E-2</v>
      </c>
      <c r="D25" s="50">
        <v>5.3448657100818753E-2</v>
      </c>
    </row>
    <row r="26" spans="1:4" x14ac:dyDescent="0.25">
      <c r="A26" s="63" t="s">
        <v>805</v>
      </c>
      <c r="B26" s="53" t="s">
        <v>806</v>
      </c>
      <c r="C26" s="39">
        <v>5.7101425692253086E-2</v>
      </c>
      <c r="D26" s="50">
        <v>5.7009081216789298E-2</v>
      </c>
    </row>
    <row r="27" spans="1:4" x14ac:dyDescent="0.25">
      <c r="A27" s="63" t="s">
        <v>807</v>
      </c>
      <c r="B27" s="53" t="s">
        <v>808</v>
      </c>
      <c r="C27" s="39">
        <v>9.5682113278075437E-2</v>
      </c>
      <c r="D27" s="50">
        <v>9.5836555516388505E-2</v>
      </c>
    </row>
    <row r="28" spans="1:4" x14ac:dyDescent="0.25">
      <c r="A28" s="63" t="s">
        <v>809</v>
      </c>
      <c r="B28" s="53" t="s">
        <v>810</v>
      </c>
      <c r="C28" s="39">
        <v>6.2898807697037068E-2</v>
      </c>
      <c r="D28" s="50">
        <v>6.2811578931388376E-2</v>
      </c>
    </row>
    <row r="29" spans="1:4" x14ac:dyDescent="0.25">
      <c r="A29" s="63" t="s">
        <v>811</v>
      </c>
      <c r="B29" s="53" t="s">
        <v>812</v>
      </c>
      <c r="C29" s="39">
        <v>5.3536313686056401E-2</v>
      </c>
      <c r="D29" s="50">
        <v>5.3448657100818753E-2</v>
      </c>
    </row>
    <row r="30" spans="1:4" x14ac:dyDescent="0.25">
      <c r="A30" s="63" t="s">
        <v>813</v>
      </c>
      <c r="B30" s="53" t="s">
        <v>814</v>
      </c>
      <c r="C30" s="39">
        <v>5.6510905719105886E-2</v>
      </c>
      <c r="D30" s="50">
        <v>5.6421561062464376E-2</v>
      </c>
    </row>
    <row r="31" spans="1:4" x14ac:dyDescent="0.25">
      <c r="A31" s="63" t="s">
        <v>815</v>
      </c>
      <c r="B31" s="53" t="s">
        <v>816</v>
      </c>
      <c r="C31" s="39">
        <v>4.508857707770296E-2</v>
      </c>
      <c r="D31" s="50">
        <v>4.4956482500444851E-2</v>
      </c>
    </row>
    <row r="32" spans="1:4" x14ac:dyDescent="0.25">
      <c r="A32" s="63" t="s">
        <v>817</v>
      </c>
      <c r="B32" s="53" t="s">
        <v>818</v>
      </c>
      <c r="C32" s="39">
        <v>3.9431942632433534E-2</v>
      </c>
      <c r="D32" s="50">
        <v>3.9383033744810288E-2</v>
      </c>
    </row>
    <row r="33" spans="1:4" x14ac:dyDescent="0.25">
      <c r="A33" s="63" t="s">
        <v>819</v>
      </c>
      <c r="B33" s="53" t="s">
        <v>820</v>
      </c>
      <c r="C33" s="39">
        <v>6.3816312686126586E-2</v>
      </c>
      <c r="D33" s="50">
        <v>6.3836699037822978E-2</v>
      </c>
    </row>
    <row r="34" spans="1:4" x14ac:dyDescent="0.25">
      <c r="A34" s="63" t="s">
        <v>821</v>
      </c>
      <c r="B34" s="53" t="s">
        <v>822</v>
      </c>
      <c r="C34" s="39">
        <v>9.880461599181796E-2</v>
      </c>
      <c r="D34" s="50">
        <v>9.8890766250021495E-2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22,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823</v>
      </c>
      <c r="B5" s="38" t="s">
        <v>87</v>
      </c>
      <c r="C5" s="64">
        <v>0.13279516690852528</v>
      </c>
      <c r="D5" s="40">
        <v>0.13245698861678393</v>
      </c>
    </row>
    <row r="6" spans="1:4" x14ac:dyDescent="0.25">
      <c r="A6" s="48" t="s">
        <v>824</v>
      </c>
      <c r="B6" s="49" t="s">
        <v>61</v>
      </c>
      <c r="C6" s="39">
        <v>0.16004928628006504</v>
      </c>
      <c r="D6" s="45">
        <v>0.16032483420183219</v>
      </c>
    </row>
    <row r="7" spans="1:4" x14ac:dyDescent="0.25">
      <c r="A7" s="48" t="s">
        <v>825</v>
      </c>
      <c r="B7" s="49" t="s">
        <v>75</v>
      </c>
      <c r="C7" s="39">
        <v>6.7661226261165872E-2</v>
      </c>
      <c r="D7" s="50">
        <v>6.7649450745498899E-2</v>
      </c>
    </row>
    <row r="8" spans="1:4" x14ac:dyDescent="0.25">
      <c r="A8" s="48" t="s">
        <v>826</v>
      </c>
      <c r="B8" s="49" t="s">
        <v>93</v>
      </c>
      <c r="C8" s="39">
        <v>0.12097391469727241</v>
      </c>
      <c r="D8" s="50">
        <v>0.12071153604419109</v>
      </c>
    </row>
    <row r="9" spans="1:4" x14ac:dyDescent="0.25">
      <c r="A9" s="48" t="s">
        <v>827</v>
      </c>
      <c r="B9" s="49" t="s">
        <v>49</v>
      </c>
      <c r="C9" s="39">
        <v>0.15759747263691032</v>
      </c>
      <c r="D9" s="45">
        <v>0.15740400237346691</v>
      </c>
    </row>
    <row r="10" spans="1:4" x14ac:dyDescent="0.25">
      <c r="A10" s="48" t="s">
        <v>828</v>
      </c>
      <c r="B10" s="49" t="s">
        <v>117</v>
      </c>
      <c r="C10" s="39">
        <v>6.6326318932272726E-2</v>
      </c>
      <c r="D10" s="50">
        <v>6.6147196256123864E-2</v>
      </c>
    </row>
    <row r="11" spans="1:4" x14ac:dyDescent="0.25">
      <c r="A11" s="48" t="s">
        <v>829</v>
      </c>
      <c r="B11" s="49" t="s">
        <v>138</v>
      </c>
      <c r="C11" s="39">
        <v>7.532965568645518E-2</v>
      </c>
      <c r="D11" s="45">
        <v>7.5209923327083039E-2</v>
      </c>
    </row>
    <row r="12" spans="1:4" x14ac:dyDescent="0.25">
      <c r="A12" s="48" t="s">
        <v>830</v>
      </c>
      <c r="B12" s="49" t="s">
        <v>194</v>
      </c>
      <c r="C12" s="39">
        <v>7.9110681752938811E-2</v>
      </c>
      <c r="D12" s="50">
        <v>7.8975044433853364E-2</v>
      </c>
    </row>
    <row r="13" spans="1:4" x14ac:dyDescent="0.25">
      <c r="A13" s="48" t="s">
        <v>831</v>
      </c>
      <c r="B13" s="49" t="s">
        <v>101</v>
      </c>
      <c r="C13" s="39">
        <v>0.10975542132812208</v>
      </c>
      <c r="D13" s="45">
        <v>0.10943515568380882</v>
      </c>
    </row>
    <row r="14" spans="1:4" x14ac:dyDescent="0.25">
      <c r="A14" s="48" t="s">
        <v>832</v>
      </c>
      <c r="B14" s="49" t="s">
        <v>205</v>
      </c>
      <c r="C14" s="39">
        <v>6.6128197480686129E-2</v>
      </c>
      <c r="D14" s="50">
        <v>6.591261499686854E-2</v>
      </c>
    </row>
    <row r="15" spans="1:4" x14ac:dyDescent="0.25">
      <c r="A15" s="48" t="s">
        <v>833</v>
      </c>
      <c r="B15" s="49" t="s">
        <v>203</v>
      </c>
      <c r="C15" s="39">
        <v>0.12380829919455863</v>
      </c>
      <c r="D15" s="45">
        <v>0.12427148616324821</v>
      </c>
    </row>
    <row r="16" spans="1:4" x14ac:dyDescent="0.25">
      <c r="A16" s="48" t="s">
        <v>834</v>
      </c>
      <c r="B16" s="49" t="s">
        <v>224</v>
      </c>
      <c r="C16" s="39">
        <v>7.0522689001167149E-2</v>
      </c>
      <c r="D16" s="50">
        <v>7.0310648959523631E-2</v>
      </c>
    </row>
    <row r="17" spans="1:4" x14ac:dyDescent="0.25">
      <c r="A17" s="48" t="s">
        <v>835</v>
      </c>
      <c r="B17" s="49" t="s">
        <v>248</v>
      </c>
      <c r="C17" s="39">
        <v>7.6628329480294188E-2</v>
      </c>
      <c r="D17" s="45">
        <v>7.6391373788462835E-2</v>
      </c>
    </row>
    <row r="18" spans="1:4" x14ac:dyDescent="0.25">
      <c r="A18" s="48" t="s">
        <v>836</v>
      </c>
      <c r="B18" s="49" t="s">
        <v>280</v>
      </c>
      <c r="C18" s="39">
        <v>5.8166018716401931E-2</v>
      </c>
      <c r="D18" s="50">
        <v>5.8145216929656657E-2</v>
      </c>
    </row>
    <row r="19" spans="1:4" x14ac:dyDescent="0.25">
      <c r="A19" s="48" t="s">
        <v>837</v>
      </c>
      <c r="B19" s="49" t="s">
        <v>709</v>
      </c>
      <c r="C19" s="39">
        <v>9.6103322178990661E-2</v>
      </c>
      <c r="D19" s="45">
        <v>9.6221772312837323E-2</v>
      </c>
    </row>
    <row r="20" spans="1:4" x14ac:dyDescent="0.25">
      <c r="A20" s="48" t="s">
        <v>838</v>
      </c>
      <c r="B20" s="49" t="s">
        <v>278</v>
      </c>
      <c r="C20" s="39">
        <v>6.7200204510896783E-2</v>
      </c>
      <c r="D20" s="50">
        <v>6.7200109079668252E-2</v>
      </c>
    </row>
    <row r="21" spans="1:4" x14ac:dyDescent="0.25">
      <c r="A21" s="48" t="s">
        <v>839</v>
      </c>
      <c r="B21" s="49" t="s">
        <v>291</v>
      </c>
      <c r="C21" s="39">
        <v>0.25041989865683351</v>
      </c>
      <c r="D21" s="45">
        <v>0.24978062793641037</v>
      </c>
    </row>
    <row r="22" spans="1:4" x14ac:dyDescent="0.25">
      <c r="A22" s="48" t="s">
        <v>840</v>
      </c>
      <c r="B22" s="49" t="s">
        <v>293</v>
      </c>
      <c r="C22" s="39">
        <v>0.25052887834712345</v>
      </c>
      <c r="D22" s="50">
        <v>0.24991233975169241</v>
      </c>
    </row>
    <row r="23" spans="1:4" x14ac:dyDescent="0.25">
      <c r="A23" s="48" t="s">
        <v>841</v>
      </c>
      <c r="B23" s="49" t="s">
        <v>258</v>
      </c>
      <c r="C23" s="39">
        <v>0.20984454803018615</v>
      </c>
      <c r="D23" s="45">
        <v>0.20977345532101241</v>
      </c>
    </row>
    <row r="24" spans="1:4" x14ac:dyDescent="0.25">
      <c r="A24" s="48" t="s">
        <v>842</v>
      </c>
      <c r="B24" s="49" t="s">
        <v>411</v>
      </c>
      <c r="C24" s="39">
        <v>9.3489412741302791E-2</v>
      </c>
      <c r="D24" s="50">
        <v>9.3421555958409383E-2</v>
      </c>
    </row>
    <row r="25" spans="1:4" x14ac:dyDescent="0.25">
      <c r="A25" s="48" t="s">
        <v>843</v>
      </c>
      <c r="B25" s="49" t="s">
        <v>311</v>
      </c>
      <c r="C25" s="39">
        <v>5.4577973002481669E-2</v>
      </c>
      <c r="D25" s="45">
        <v>5.4430583836750472E-2</v>
      </c>
    </row>
    <row r="26" spans="1:4" x14ac:dyDescent="0.25">
      <c r="A26" s="48" t="s">
        <v>844</v>
      </c>
      <c r="B26" s="49" t="s">
        <v>305</v>
      </c>
      <c r="C26" s="39">
        <v>0.12558884281380972</v>
      </c>
      <c r="D26" s="50">
        <v>0.12591318142814345</v>
      </c>
    </row>
    <row r="27" spans="1:4" x14ac:dyDescent="0.25">
      <c r="A27" s="48" t="s">
        <v>845</v>
      </c>
      <c r="B27" s="49" t="s">
        <v>327</v>
      </c>
      <c r="C27" s="39">
        <v>8.8999934128459107E-2</v>
      </c>
      <c r="D27" s="45">
        <v>9.2852349993584271E-2</v>
      </c>
    </row>
    <row r="28" spans="1:4" x14ac:dyDescent="0.25">
      <c r="A28" s="48" t="s">
        <v>846</v>
      </c>
      <c r="B28" s="49" t="s">
        <v>383</v>
      </c>
      <c r="C28" s="39">
        <v>7.9884093715079263E-2</v>
      </c>
      <c r="D28" s="50">
        <v>8.0093760291234814E-2</v>
      </c>
    </row>
    <row r="29" spans="1:4" x14ac:dyDescent="0.25">
      <c r="A29" s="48" t="s">
        <v>847</v>
      </c>
      <c r="B29" s="49" t="s">
        <v>329</v>
      </c>
      <c r="C29" s="39">
        <v>0.17104257567668474</v>
      </c>
      <c r="D29" s="45">
        <v>0.17086233705382345</v>
      </c>
    </row>
    <row r="30" spans="1:4" x14ac:dyDescent="0.25">
      <c r="A30" s="48" t="s">
        <v>848</v>
      </c>
      <c r="B30" s="49" t="s">
        <v>349</v>
      </c>
      <c r="C30" s="39">
        <v>5.0681485647609201E-2</v>
      </c>
      <c r="D30" s="50">
        <v>5.0641252090912088E-2</v>
      </c>
    </row>
    <row r="31" spans="1:4" x14ac:dyDescent="0.25">
      <c r="A31" s="48" t="s">
        <v>849</v>
      </c>
      <c r="B31" s="49" t="s">
        <v>295</v>
      </c>
      <c r="C31" s="39">
        <v>0.24878841038715607</v>
      </c>
      <c r="D31" s="45">
        <v>0.24820768483905103</v>
      </c>
    </row>
    <row r="32" spans="1:4" x14ac:dyDescent="0.25">
      <c r="A32" s="48" t="s">
        <v>850</v>
      </c>
      <c r="B32" s="49" t="s">
        <v>377</v>
      </c>
      <c r="C32" s="39">
        <v>8.3255297379441082E-2</v>
      </c>
      <c r="D32" s="50">
        <v>8.3064034424632421E-2</v>
      </c>
    </row>
    <row r="33" spans="1:4" x14ac:dyDescent="0.25">
      <c r="A33" s="48" t="s">
        <v>851</v>
      </c>
      <c r="B33" s="49" t="s">
        <v>715</v>
      </c>
      <c r="C33" s="39">
        <v>5.3787283294023151E-2</v>
      </c>
      <c r="D33" s="45">
        <v>5.3677833706685323E-2</v>
      </c>
    </row>
    <row r="34" spans="1:4" x14ac:dyDescent="0.25">
      <c r="A34" s="48" t="s">
        <v>852</v>
      </c>
      <c r="B34" s="49" t="s">
        <v>379</v>
      </c>
      <c r="C34" s="39">
        <v>7.1956409892759324E-2</v>
      </c>
      <c r="D34" s="50">
        <v>7.1834259969182329E-2</v>
      </c>
    </row>
    <row r="35" spans="1:4" x14ac:dyDescent="0.25">
      <c r="A35" s="48" t="s">
        <v>853</v>
      </c>
      <c r="B35" s="49" t="s">
        <v>535</v>
      </c>
      <c r="C35" s="39">
        <v>8.6077861419345397E-2</v>
      </c>
      <c r="D35" s="45">
        <v>8.5925138524406114E-2</v>
      </c>
    </row>
    <row r="36" spans="1:4" x14ac:dyDescent="0.25">
      <c r="A36" s="48" t="s">
        <v>854</v>
      </c>
      <c r="B36" s="49" t="s">
        <v>719</v>
      </c>
      <c r="C36" s="39">
        <v>4.9937631306915732E-2</v>
      </c>
      <c r="D36" s="50">
        <v>4.9844506217435761E-2</v>
      </c>
    </row>
    <row r="37" spans="1:4" x14ac:dyDescent="0.25">
      <c r="A37" s="48" t="s">
        <v>855</v>
      </c>
      <c r="B37" s="49" t="s">
        <v>397</v>
      </c>
      <c r="C37" s="39">
        <v>7.8021425153013552E-2</v>
      </c>
      <c r="D37" s="45">
        <v>7.7787455505032257E-2</v>
      </c>
    </row>
    <row r="38" spans="1:4" x14ac:dyDescent="0.25">
      <c r="A38" s="48" t="s">
        <v>856</v>
      </c>
      <c r="B38" s="49" t="s">
        <v>572</v>
      </c>
      <c r="C38" s="39">
        <v>8.2346816673992351E-2</v>
      </c>
      <c r="D38" s="50">
        <v>8.2445785561957946E-2</v>
      </c>
    </row>
    <row r="39" spans="1:4" x14ac:dyDescent="0.25">
      <c r="A39" s="48" t="s">
        <v>857</v>
      </c>
      <c r="B39" s="49" t="s">
        <v>405</v>
      </c>
      <c r="C39" s="39">
        <v>6.917535795675428E-2</v>
      </c>
      <c r="D39" s="45">
        <v>6.8950874998710679E-2</v>
      </c>
    </row>
    <row r="40" spans="1:4" x14ac:dyDescent="0.25">
      <c r="A40" s="48" t="s">
        <v>858</v>
      </c>
      <c r="B40" s="49" t="s">
        <v>423</v>
      </c>
      <c r="C40" s="39">
        <v>0.19719506097252748</v>
      </c>
      <c r="D40" s="50">
        <v>0.19702509394601936</v>
      </c>
    </row>
    <row r="41" spans="1:4" x14ac:dyDescent="0.25">
      <c r="A41" s="48" t="s">
        <v>859</v>
      </c>
      <c r="B41" s="49" t="s">
        <v>276</v>
      </c>
      <c r="C41" s="39">
        <v>5.1323507697749078E-2</v>
      </c>
      <c r="D41" s="45">
        <v>5.1167440701958729E-2</v>
      </c>
    </row>
    <row r="42" spans="1:4" x14ac:dyDescent="0.25">
      <c r="A42" s="48" t="s">
        <v>860</v>
      </c>
      <c r="B42" s="49" t="s">
        <v>433</v>
      </c>
      <c r="C42" s="39">
        <v>9.2183317708575907E-2</v>
      </c>
      <c r="D42" s="50">
        <v>9.2052858984048677E-2</v>
      </c>
    </row>
    <row r="43" spans="1:4" x14ac:dyDescent="0.25">
      <c r="A43" s="48" t="s">
        <v>861</v>
      </c>
      <c r="B43" s="49" t="s">
        <v>439</v>
      </c>
      <c r="C43" s="39">
        <v>0.10852429628283744</v>
      </c>
      <c r="D43" s="45">
        <v>0.10817323177211859</v>
      </c>
    </row>
    <row r="44" spans="1:4" x14ac:dyDescent="0.25">
      <c r="A44" s="48" t="s">
        <v>862</v>
      </c>
      <c r="B44" s="49" t="s">
        <v>387</v>
      </c>
      <c r="C44" s="39">
        <v>9.6414350608561378E-2</v>
      </c>
      <c r="D44" s="50">
        <v>9.6253609691974995E-2</v>
      </c>
    </row>
    <row r="45" spans="1:4" x14ac:dyDescent="0.25">
      <c r="A45" s="48" t="s">
        <v>863</v>
      </c>
      <c r="B45" s="49" t="s">
        <v>443</v>
      </c>
      <c r="C45" s="39">
        <v>6.4219802831561867E-2</v>
      </c>
      <c r="D45" s="45">
        <v>6.4034384855471152E-2</v>
      </c>
    </row>
    <row r="46" spans="1:4" x14ac:dyDescent="0.25">
      <c r="A46" s="48" t="s">
        <v>864</v>
      </c>
      <c r="B46" s="49" t="s">
        <v>451</v>
      </c>
      <c r="C46" s="39">
        <v>0.14929330833266033</v>
      </c>
      <c r="D46" s="50">
        <v>0.14942603911236424</v>
      </c>
    </row>
    <row r="47" spans="1:4" x14ac:dyDescent="0.25">
      <c r="A47" s="48" t="s">
        <v>865</v>
      </c>
      <c r="B47" s="49" t="s">
        <v>453</v>
      </c>
      <c r="C47" s="39">
        <v>7.9045458046923478E-2</v>
      </c>
      <c r="D47" s="45">
        <v>7.909046938572184E-2</v>
      </c>
    </row>
    <row r="48" spans="1:4" x14ac:dyDescent="0.25">
      <c r="A48" s="48" t="s">
        <v>866</v>
      </c>
      <c r="B48" s="49" t="s">
        <v>313</v>
      </c>
      <c r="C48" s="39">
        <v>0.11212521318671989</v>
      </c>
      <c r="D48" s="50">
        <v>0.11265788067517568</v>
      </c>
    </row>
    <row r="49" spans="1:4" x14ac:dyDescent="0.25">
      <c r="A49" s="48" t="s">
        <v>867</v>
      </c>
      <c r="B49" s="49" t="s">
        <v>214</v>
      </c>
      <c r="C49" s="39">
        <v>0.16370951443964754</v>
      </c>
      <c r="D49" s="45">
        <v>0.16368136942608422</v>
      </c>
    </row>
    <row r="50" spans="1:4" x14ac:dyDescent="0.25">
      <c r="A50" s="48" t="s">
        <v>868</v>
      </c>
      <c r="B50" s="49" t="s">
        <v>143</v>
      </c>
      <c r="C50" s="39">
        <v>6.6438410553887967E-2</v>
      </c>
      <c r="D50" s="50">
        <v>6.6420084739956822E-2</v>
      </c>
    </row>
    <row r="51" spans="1:4" x14ac:dyDescent="0.25">
      <c r="A51" s="48" t="s">
        <v>869</v>
      </c>
      <c r="B51" s="49" t="s">
        <v>467</v>
      </c>
      <c r="C51" s="39">
        <v>0.12111956595498254</v>
      </c>
      <c r="D51" s="45">
        <v>0.12118703887491772</v>
      </c>
    </row>
    <row r="52" spans="1:4" x14ac:dyDescent="0.25">
      <c r="A52" s="48" t="s">
        <v>870</v>
      </c>
      <c r="B52" s="49" t="s">
        <v>170</v>
      </c>
      <c r="C52" s="39">
        <v>0.15562077850700992</v>
      </c>
      <c r="D52" s="50">
        <v>0.1550832130910722</v>
      </c>
    </row>
    <row r="53" spans="1:4" x14ac:dyDescent="0.25">
      <c r="A53" s="48" t="s">
        <v>871</v>
      </c>
      <c r="B53" s="49" t="s">
        <v>574</v>
      </c>
      <c r="C53" s="39">
        <v>9.0208567960776795E-2</v>
      </c>
      <c r="D53" s="45">
        <v>9.0041994905707815E-2</v>
      </c>
    </row>
    <row r="54" spans="1:4" x14ac:dyDescent="0.25">
      <c r="A54" s="48" t="s">
        <v>872</v>
      </c>
      <c r="B54" s="49" t="s">
        <v>485</v>
      </c>
      <c r="C54" s="39">
        <v>0.10435955449990093</v>
      </c>
      <c r="D54" s="50">
        <v>0.10418350113463336</v>
      </c>
    </row>
    <row r="55" spans="1:4" x14ac:dyDescent="0.25">
      <c r="A55" s="48" t="s">
        <v>873</v>
      </c>
      <c r="B55" s="49" t="s">
        <v>629</v>
      </c>
      <c r="C55" s="39">
        <v>0.11036011754932401</v>
      </c>
      <c r="D55" s="45">
        <v>0.11012090602739748</v>
      </c>
    </row>
    <row r="56" spans="1:4" x14ac:dyDescent="0.25">
      <c r="A56" s="48" t="s">
        <v>874</v>
      </c>
      <c r="B56" s="49" t="s">
        <v>693</v>
      </c>
      <c r="C56" s="39">
        <v>0.16716327643819506</v>
      </c>
      <c r="D56" s="50">
        <v>0.16708648334550824</v>
      </c>
    </row>
    <row r="57" spans="1:4" x14ac:dyDescent="0.25">
      <c r="A57" s="48" t="s">
        <v>875</v>
      </c>
      <c r="B57" s="49" t="s">
        <v>515</v>
      </c>
      <c r="C57" s="39">
        <v>7.6164387297213712E-2</v>
      </c>
      <c r="D57" s="45">
        <v>7.5973052337101263E-2</v>
      </c>
    </row>
    <row r="58" spans="1:4" x14ac:dyDescent="0.25">
      <c r="A58" s="48" t="s">
        <v>876</v>
      </c>
      <c r="B58" s="49" t="s">
        <v>513</v>
      </c>
      <c r="C58" s="39">
        <v>8.03463212758182E-2</v>
      </c>
      <c r="D58" s="50">
        <v>8.034456027663936E-2</v>
      </c>
    </row>
    <row r="59" spans="1:4" x14ac:dyDescent="0.25">
      <c r="A59" s="48" t="s">
        <v>877</v>
      </c>
      <c r="B59" s="49" t="s">
        <v>409</v>
      </c>
      <c r="C59" s="39">
        <v>6.6460263996078572E-2</v>
      </c>
      <c r="D59" s="45">
        <v>6.628763359131068E-2</v>
      </c>
    </row>
    <row r="60" spans="1:4" x14ac:dyDescent="0.25">
      <c r="A60" s="48" t="s">
        <v>878</v>
      </c>
      <c r="B60" s="49" t="s">
        <v>85</v>
      </c>
      <c r="C60" s="39">
        <v>0.10537581237243873</v>
      </c>
      <c r="D60" s="50">
        <v>0.1051781338359554</v>
      </c>
    </row>
    <row r="61" spans="1:4" x14ac:dyDescent="0.25">
      <c r="A61" s="48" t="s">
        <v>879</v>
      </c>
      <c r="B61" s="49" t="s">
        <v>531</v>
      </c>
      <c r="C61" s="39">
        <v>7.1405667430968572E-2</v>
      </c>
      <c r="D61" s="45">
        <v>7.1268626943267452E-2</v>
      </c>
    </row>
    <row r="62" spans="1:4" x14ac:dyDescent="0.25">
      <c r="A62" s="48" t="s">
        <v>880</v>
      </c>
      <c r="B62" s="49" t="s">
        <v>150</v>
      </c>
      <c r="C62" s="39">
        <v>0.21214678163816755</v>
      </c>
      <c r="D62" s="50">
        <v>0.21189314712123952</v>
      </c>
    </row>
    <row r="63" spans="1:4" x14ac:dyDescent="0.25">
      <c r="A63" s="48" t="s">
        <v>881</v>
      </c>
      <c r="B63" s="49" t="s">
        <v>639</v>
      </c>
      <c r="C63" s="39">
        <v>5.7905715850462496E-2</v>
      </c>
      <c r="D63" s="45">
        <v>5.7729378500261157E-2</v>
      </c>
    </row>
    <row r="64" spans="1:4" x14ac:dyDescent="0.25">
      <c r="A64" s="48" t="s">
        <v>882</v>
      </c>
      <c r="B64" s="49" t="s">
        <v>130</v>
      </c>
      <c r="C64" s="39">
        <v>7.3579631927923717E-2</v>
      </c>
      <c r="D64" s="45">
        <v>7.3418034221985728E-2</v>
      </c>
    </row>
    <row r="65" spans="1:4" x14ac:dyDescent="0.25">
      <c r="A65" s="48" t="s">
        <v>883</v>
      </c>
      <c r="B65" s="49" t="s">
        <v>635</v>
      </c>
      <c r="C65" s="39">
        <v>0.1244238151018994</v>
      </c>
      <c r="D65" s="45">
        <v>0.12399779543873693</v>
      </c>
    </row>
    <row r="66" spans="1:4" x14ac:dyDescent="0.25">
      <c r="A66" s="48" t="s">
        <v>884</v>
      </c>
      <c r="B66" s="49" t="s">
        <v>539</v>
      </c>
      <c r="C66" s="39">
        <v>5.9394790571778863E-2</v>
      </c>
      <c r="D66" s="45">
        <v>5.9392608659855926E-2</v>
      </c>
    </row>
    <row r="67" spans="1:4" x14ac:dyDescent="0.25">
      <c r="A67" s="48" t="s">
        <v>885</v>
      </c>
      <c r="B67" s="49" t="s">
        <v>549</v>
      </c>
      <c r="C67" s="39">
        <v>6.7077566198839284E-2</v>
      </c>
      <c r="D67" s="45">
        <v>6.7003423106017396E-2</v>
      </c>
    </row>
    <row r="68" spans="1:4" x14ac:dyDescent="0.25">
      <c r="A68" s="48" t="s">
        <v>886</v>
      </c>
      <c r="B68" s="49" t="s">
        <v>552</v>
      </c>
      <c r="C68" s="39">
        <v>7.135462711068985E-2</v>
      </c>
      <c r="D68" s="45">
        <v>7.1475965548957909E-2</v>
      </c>
    </row>
    <row r="69" spans="1:4" x14ac:dyDescent="0.25">
      <c r="A69" s="48" t="s">
        <v>887</v>
      </c>
      <c r="B69" s="49" t="s">
        <v>562</v>
      </c>
      <c r="C69" s="39">
        <v>0.17975227742693076</v>
      </c>
      <c r="D69" s="45">
        <v>0.17918348744566642</v>
      </c>
    </row>
    <row r="70" spans="1:4" x14ac:dyDescent="0.25">
      <c r="A70" s="48" t="s">
        <v>888</v>
      </c>
      <c r="B70" s="49" t="s">
        <v>588</v>
      </c>
      <c r="C70" s="39">
        <v>0.10916199323377027</v>
      </c>
      <c r="D70" s="45">
        <v>0.10909359463983592</v>
      </c>
    </row>
    <row r="71" spans="1:4" x14ac:dyDescent="0.25">
      <c r="A71" s="48" t="s">
        <v>889</v>
      </c>
      <c r="B71" s="49" t="s">
        <v>97</v>
      </c>
      <c r="C71" s="39">
        <v>7.2186815869457466E-2</v>
      </c>
      <c r="D71" s="45">
        <v>7.2148446367619593E-2</v>
      </c>
    </row>
    <row r="72" spans="1:4" x14ac:dyDescent="0.25">
      <c r="A72" s="48" t="s">
        <v>890</v>
      </c>
      <c r="B72" s="49" t="s">
        <v>600</v>
      </c>
      <c r="C72" s="39">
        <v>5.9919064974438649E-2</v>
      </c>
      <c r="D72" s="45">
        <v>5.9880711815155044E-2</v>
      </c>
    </row>
    <row r="73" spans="1:4" x14ac:dyDescent="0.25">
      <c r="A73" s="48" t="s">
        <v>891</v>
      </c>
      <c r="B73" s="49" t="s">
        <v>610</v>
      </c>
      <c r="C73" s="39">
        <v>6.8538748336963398E-2</v>
      </c>
      <c r="D73" s="45">
        <v>6.8449061069521519E-2</v>
      </c>
    </row>
    <row r="74" spans="1:4" x14ac:dyDescent="0.25">
      <c r="A74" s="48" t="s">
        <v>892</v>
      </c>
      <c r="B74" s="49" t="s">
        <v>289</v>
      </c>
      <c r="C74" s="39">
        <v>0.24921376431008155</v>
      </c>
      <c r="D74" s="45">
        <v>0.24855320144065807</v>
      </c>
    </row>
    <row r="75" spans="1:4" x14ac:dyDescent="0.25">
      <c r="A75" s="48" t="s">
        <v>893</v>
      </c>
      <c r="B75" s="49" t="s">
        <v>615</v>
      </c>
      <c r="C75" s="39">
        <v>0.18628315540711882</v>
      </c>
      <c r="D75" s="45">
        <v>0.18596499237695488</v>
      </c>
    </row>
    <row r="76" spans="1:4" x14ac:dyDescent="0.25">
      <c r="A76" s="48" t="s">
        <v>894</v>
      </c>
      <c r="B76" s="49" t="s">
        <v>55</v>
      </c>
      <c r="C76" s="39">
        <v>5.9796070047938764E-2</v>
      </c>
      <c r="D76" s="45">
        <v>5.9722537238933206E-2</v>
      </c>
    </row>
    <row r="77" spans="1:4" x14ac:dyDescent="0.25">
      <c r="A77" s="48" t="s">
        <v>895</v>
      </c>
      <c r="B77" s="49" t="s">
        <v>148</v>
      </c>
      <c r="C77" s="39">
        <v>0.20864375157623974</v>
      </c>
      <c r="D77" s="45">
        <v>0.20852633290592232</v>
      </c>
    </row>
    <row r="78" spans="1:4" x14ac:dyDescent="0.25">
      <c r="A78" s="48" t="s">
        <v>896</v>
      </c>
      <c r="B78" s="49" t="s">
        <v>152</v>
      </c>
      <c r="C78" s="39">
        <v>0.20959790278880755</v>
      </c>
      <c r="D78" s="45">
        <v>0.20932955343922202</v>
      </c>
    </row>
    <row r="79" spans="1:4" x14ac:dyDescent="0.25">
      <c r="A79" s="48" t="s">
        <v>897</v>
      </c>
      <c r="B79" s="49" t="s">
        <v>226</v>
      </c>
      <c r="C79" s="39">
        <v>5.9166124429047097E-2</v>
      </c>
      <c r="D79" s="45">
        <v>5.9115523176516957E-2</v>
      </c>
    </row>
    <row r="80" spans="1:4" x14ac:dyDescent="0.25">
      <c r="A80" s="48" t="s">
        <v>898</v>
      </c>
      <c r="B80" s="49" t="s">
        <v>228</v>
      </c>
      <c r="C80" s="39">
        <v>0.14994921919080378</v>
      </c>
      <c r="D80" s="45">
        <v>0.14974947519625512</v>
      </c>
    </row>
    <row r="81" spans="1:4" x14ac:dyDescent="0.25">
      <c r="A81" s="48" t="s">
        <v>899</v>
      </c>
      <c r="B81" s="49" t="s">
        <v>220</v>
      </c>
      <c r="C81" s="39">
        <v>9.6224632085198727E-2</v>
      </c>
      <c r="D81" s="45">
        <v>9.6510208840145495E-2</v>
      </c>
    </row>
    <row r="82" spans="1:4" x14ac:dyDescent="0.25">
      <c r="A82" s="48" t="s">
        <v>900</v>
      </c>
      <c r="B82" s="49" t="s">
        <v>663</v>
      </c>
      <c r="C82" s="39">
        <v>0.14352348748235003</v>
      </c>
      <c r="D82" s="45">
        <v>0.14358392271305614</v>
      </c>
    </row>
    <row r="83" spans="1:4" x14ac:dyDescent="0.25">
      <c r="A83" s="48" t="s">
        <v>901</v>
      </c>
      <c r="B83" s="49" t="s">
        <v>487</v>
      </c>
      <c r="C83" s="39">
        <v>0.14529064776384673</v>
      </c>
      <c r="D83" s="45">
        <v>0.1452553424804732</v>
      </c>
    </row>
    <row r="84" spans="1:4" x14ac:dyDescent="0.25">
      <c r="A84" s="48" t="s">
        <v>902</v>
      </c>
      <c r="B84" s="49" t="s">
        <v>51</v>
      </c>
      <c r="C84" s="39">
        <v>0.15171792622230168</v>
      </c>
      <c r="D84" s="45">
        <v>0.15304722646081872</v>
      </c>
    </row>
    <row r="85" spans="1:4" x14ac:dyDescent="0.25">
      <c r="A85" s="48" t="s">
        <v>903</v>
      </c>
      <c r="B85" s="49" t="s">
        <v>677</v>
      </c>
      <c r="C85" s="39">
        <v>9.0412650520750745E-2</v>
      </c>
      <c r="D85" s="45">
        <v>9.0215092041900938E-2</v>
      </c>
    </row>
    <row r="86" spans="1:4" x14ac:dyDescent="0.25">
      <c r="A86" s="48" t="s">
        <v>904</v>
      </c>
      <c r="B86" s="49" t="s">
        <v>685</v>
      </c>
      <c r="C86" s="39">
        <v>0.26283193246405262</v>
      </c>
      <c r="D86" s="45">
        <v>0.2628183484834366</v>
      </c>
    </row>
    <row r="87" spans="1:4" x14ac:dyDescent="0.25">
      <c r="A87" s="48" t="s">
        <v>905</v>
      </c>
      <c r="B87" s="49" t="s">
        <v>347</v>
      </c>
      <c r="C87" s="39">
        <v>7.7369782131635631E-2</v>
      </c>
      <c r="D87" s="45">
        <v>7.7351568782970809E-2</v>
      </c>
    </row>
    <row r="88" spans="1:4" x14ac:dyDescent="0.25">
      <c r="A88" s="48" t="s">
        <v>906</v>
      </c>
      <c r="B88" s="49" t="s">
        <v>691</v>
      </c>
      <c r="C88" s="39">
        <v>6.5880170589646583E-2</v>
      </c>
      <c r="D88" s="45">
        <v>6.5664441657848543E-2</v>
      </c>
    </row>
    <row r="89" spans="1:4" x14ac:dyDescent="0.25">
      <c r="A89" s="48" t="s">
        <v>907</v>
      </c>
      <c r="B89" s="49" t="s">
        <v>679</v>
      </c>
      <c r="C89" s="39">
        <v>0.13785169682870368</v>
      </c>
      <c r="D89" s="45">
        <v>0.13835809940079397</v>
      </c>
    </row>
    <row r="90" spans="1:4" x14ac:dyDescent="0.25">
      <c r="A90" s="48" t="s">
        <v>908</v>
      </c>
      <c r="B90" s="49" t="s">
        <v>705</v>
      </c>
      <c r="C90" s="39">
        <v>1.9804571481390476E-2</v>
      </c>
      <c r="D90" s="45">
        <v>1.9803150121245748E-2</v>
      </c>
    </row>
    <row r="91" spans="1:4" x14ac:dyDescent="0.25">
      <c r="A91" s="48" t="s">
        <v>909</v>
      </c>
      <c r="B91" s="49" t="s">
        <v>721</v>
      </c>
      <c r="C91" s="39">
        <v>5.192870786589808E-2</v>
      </c>
      <c r="D91" s="45">
        <v>5.2001176888712482E-2</v>
      </c>
    </row>
    <row r="92" spans="1:4" x14ac:dyDescent="0.25">
      <c r="A92" s="48" t="s">
        <v>910</v>
      </c>
      <c r="B92" s="49" t="s">
        <v>713</v>
      </c>
      <c r="C92" s="39">
        <v>0.14880659337106183</v>
      </c>
      <c r="D92" s="45">
        <v>0.14856094331182884</v>
      </c>
    </row>
    <row r="93" spans="1:4" x14ac:dyDescent="0.25">
      <c r="A93" s="48" t="s">
        <v>911</v>
      </c>
      <c r="B93" s="49" t="s">
        <v>711</v>
      </c>
      <c r="C93" s="39">
        <v>5.5334090624186004E-2</v>
      </c>
      <c r="D93" s="45">
        <v>5.5245543217392459E-2</v>
      </c>
    </row>
    <row r="94" spans="1:4" x14ac:dyDescent="0.25">
      <c r="A94" s="48" t="s">
        <v>912</v>
      </c>
      <c r="B94" s="49" t="s">
        <v>375</v>
      </c>
      <c r="C94" s="39">
        <v>5.3229515261829986E-2</v>
      </c>
      <c r="D94" s="45">
        <v>5.3143877199672708E-2</v>
      </c>
    </row>
    <row r="95" spans="1:4" x14ac:dyDescent="0.25">
      <c r="A95" s="48" t="s">
        <v>913</v>
      </c>
      <c r="B95" s="49" t="s">
        <v>743</v>
      </c>
      <c r="C95" s="39">
        <v>6.0160750488765707E-2</v>
      </c>
      <c r="D95" s="45">
        <v>6.0053579448524248E-2</v>
      </c>
    </row>
    <row r="96" spans="1:4" x14ac:dyDescent="0.25">
      <c r="A96" s="48" t="s">
        <v>914</v>
      </c>
      <c r="B96" s="49" t="s">
        <v>739</v>
      </c>
      <c r="C96" s="39">
        <v>5.6032012699408371E-2</v>
      </c>
      <c r="D96" s="45">
        <v>5.5917619174657762E-2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"COA TIER STRUCTURE ON "&amp;'OPTIONS - MARGIN INTERVALS'!A1</f>
        <v>COA TIER STRUCTURE ON JUNE 22,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915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29"/>
      <c r="C6" s="95" t="s">
        <v>916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29"/>
      <c r="C7" s="6" t="s">
        <v>917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0"/>
      <c r="C8" s="7" t="s">
        <v>918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2" t="str">
        <f>"INTRA-COMMODITY SPREAD CHARGES - MONTHLY BUTTERFLY ON "&amp;'OPTIONS - MARGIN INTERVALS'!A1</f>
        <v>INTRA-COMMODITY SPREAD CHARGES - MONTHLY BUTTERFLY ON JUNE 22, 2026</v>
      </c>
      <c r="B10" s="133"/>
      <c r="C10" s="133"/>
      <c r="D10" s="133"/>
      <c r="E10" s="13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41" t="s">
        <v>2</v>
      </c>
      <c r="C11" s="136" t="s">
        <v>3</v>
      </c>
      <c r="D11" s="136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42"/>
      <c r="C12" s="143"/>
      <c r="D12" s="143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919</v>
      </c>
      <c r="C13" s="13">
        <v>641</v>
      </c>
      <c r="D13" s="13">
        <v>641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920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2" t="str">
        <f>"INTRA-COMMODITY SPREAD CHARGES - INTER-MONTH STRATEGY ON "&amp;'OPTIONS - MARGIN INTERVALS'!A1</f>
        <v>INTRA-COMMODITY SPREAD CHARGES - INTER-MONTH STRATEGY ON JUNE 22, 2026</v>
      </c>
      <c r="B16" s="133"/>
      <c r="C16" s="133"/>
      <c r="D16" s="133"/>
      <c r="E16" s="133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9" t="s">
        <v>0</v>
      </c>
      <c r="C17" s="136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40"/>
      <c r="C18" s="13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C17:C18"/>
    <mergeCell ref="A16:E16"/>
    <mergeCell ref="B17:B18"/>
    <mergeCell ref="A10:E10"/>
    <mergeCell ref="B11:B12"/>
    <mergeCell ref="C11:C12"/>
    <mergeCell ref="D11:D12"/>
    <mergeCell ref="B5:B8"/>
    <mergeCell ref="A1:E1"/>
    <mergeCell ref="A2:E2"/>
    <mergeCell ref="B3:B4"/>
    <mergeCell ref="C3:C4"/>
    <mergeCell ref="D3:D4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"CRA TIER STRUCTURE ON "&amp;'OPTIONS - MARGIN INTERVALS'!A1</f>
        <v>CRA TIER STRUCTURE ON JUNE 22,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921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0"/>
      <c r="C6" s="7" t="s">
        <v>922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6">
        <v>2</v>
      </c>
      <c r="C7" s="8" t="s">
        <v>923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0"/>
      <c r="C8" s="7" t="s">
        <v>924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6">
        <v>3</v>
      </c>
      <c r="C9" s="8" t="s">
        <v>925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29"/>
      <c r="C10" s="6" t="s">
        <v>926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29"/>
      <c r="C11" s="6" t="s">
        <v>927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0"/>
      <c r="C12" s="7" t="s">
        <v>928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6">
        <v>4</v>
      </c>
      <c r="C13" s="9" t="s">
        <v>929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29"/>
      <c r="C14" s="6" t="s">
        <v>930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29"/>
      <c r="C15" s="6" t="s">
        <v>931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0"/>
      <c r="C16" s="7" t="s">
        <v>932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2" t="str">
        <f>"INTRA-COMMODITY SPREAD CHARGES - QUARTELY BUTTERFLY ON "&amp;'OPTIONS - MARGIN INTERVALS'!A1</f>
        <v>INTRA-COMMODITY SPREAD CHARGES - QUARTELY BUTTERFLY ON JUNE 22, 2026</v>
      </c>
      <c r="B18" s="133"/>
      <c r="C18" s="133"/>
      <c r="D18" s="133"/>
      <c r="E18" s="13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41" t="s">
        <v>2</v>
      </c>
      <c r="C19" s="136" t="s">
        <v>3</v>
      </c>
      <c r="D19" s="136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42"/>
      <c r="C20" s="143"/>
      <c r="D20" s="14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933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934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935</v>
      </c>
      <c r="C23" s="13">
        <v>185</v>
      </c>
      <c r="D23" s="13">
        <v>187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936</v>
      </c>
      <c r="C24" s="13">
        <v>144</v>
      </c>
      <c r="D24" s="13">
        <v>144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937</v>
      </c>
      <c r="C25" s="13">
        <v>264</v>
      </c>
      <c r="D25" s="13">
        <v>262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938</v>
      </c>
      <c r="C26" s="13">
        <v>270</v>
      </c>
      <c r="D26" s="13">
        <v>267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939</v>
      </c>
      <c r="C27" s="13">
        <v>165</v>
      </c>
      <c r="D27" s="13">
        <v>164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940</v>
      </c>
      <c r="C28" s="13">
        <v>153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941</v>
      </c>
      <c r="C29" s="13">
        <v>239</v>
      </c>
      <c r="D29" s="13">
        <v>237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942</v>
      </c>
      <c r="C30" s="14">
        <v>228</v>
      </c>
      <c r="D30" s="14">
        <v>227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2" t="str">
        <f>"INTRA-COMMODITY SPREAD CHARGES - SIX-MONTHLY BUTTERFLY ON "&amp;'OPTIONS - MARGIN INTERVALS'!A1</f>
        <v>INTRA-COMMODITY SPREAD CHARGES - SIX-MONTHLY BUTTERFLY ON JUNE 22, 2026</v>
      </c>
      <c r="B32" s="133"/>
      <c r="C32" s="133"/>
      <c r="D32" s="133"/>
      <c r="E32" s="13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9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40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943</v>
      </c>
      <c r="C35" s="19">
        <v>156</v>
      </c>
      <c r="D35" s="19">
        <v>154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944</v>
      </c>
      <c r="C36" s="19">
        <v>124</v>
      </c>
      <c r="D36" s="19">
        <v>127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945</v>
      </c>
      <c r="C37" s="19">
        <v>249</v>
      </c>
      <c r="D37" s="19">
        <v>251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946</v>
      </c>
      <c r="C38" s="19">
        <v>171</v>
      </c>
      <c r="D38" s="19">
        <v>173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947</v>
      </c>
      <c r="C39" s="19">
        <v>152</v>
      </c>
      <c r="D39" s="19">
        <v>152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948</v>
      </c>
      <c r="C40" s="19">
        <v>120</v>
      </c>
      <c r="D40" s="19">
        <v>120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949</v>
      </c>
      <c r="C41" s="19">
        <v>98</v>
      </c>
      <c r="D41" s="19">
        <v>98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950</v>
      </c>
      <c r="C42" s="20">
        <v>98</v>
      </c>
      <c r="D42" s="20">
        <v>97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2" t="str">
        <f>"INTRA-COMMODITY SPREAD CHARGES - NINE-MONTHLY BUTTERFLY ON "&amp;'OPTIONS - MARGIN INTERVALS'!A1</f>
        <v>INTRA-COMMODITY SPREAD CHARGES - NINE-MONTHLY BUTTERFLY ON JUNE 22, 2026</v>
      </c>
      <c r="B44" s="133"/>
      <c r="C44" s="133"/>
      <c r="D44" s="133"/>
      <c r="E44" s="133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9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40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951</v>
      </c>
      <c r="C47" s="19">
        <v>406</v>
      </c>
      <c r="D47" s="19">
        <v>409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952</v>
      </c>
      <c r="C48" s="19">
        <v>178</v>
      </c>
      <c r="D48" s="19">
        <v>181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953</v>
      </c>
      <c r="C49" s="19">
        <v>304</v>
      </c>
      <c r="D49" s="19">
        <v>303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954</v>
      </c>
      <c r="C50" s="19">
        <v>151</v>
      </c>
      <c r="D50" s="19">
        <v>153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955</v>
      </c>
      <c r="C51" s="19">
        <v>204</v>
      </c>
      <c r="D51" s="19">
        <v>204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956</v>
      </c>
      <c r="C52" s="20">
        <v>134</v>
      </c>
      <c r="D52" s="20">
        <v>134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2" t="str">
        <f>"INTRA-COMMODITY SPREAD CHARGES - YEARLY BUTTERFLY ON "&amp;'OPTIONS - MARGIN INTERVALS'!A1</f>
        <v>INTRA-COMMODITY SPREAD CHARGES - YEARLY BUTTERFLY ON JUNE 22, 2026</v>
      </c>
      <c r="B54" s="133"/>
      <c r="C54" s="133"/>
      <c r="D54" s="133"/>
      <c r="E54" s="133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9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40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957</v>
      </c>
      <c r="C57" s="19">
        <v>330</v>
      </c>
      <c r="D57" s="19">
        <v>333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958</v>
      </c>
      <c r="C58" s="19">
        <v>204</v>
      </c>
      <c r="D58" s="19">
        <v>204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959</v>
      </c>
      <c r="C59" s="19">
        <v>365</v>
      </c>
      <c r="D59" s="19">
        <v>364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960</v>
      </c>
      <c r="C60" s="20">
        <v>186</v>
      </c>
      <c r="D60" s="20">
        <v>191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2" t="str">
        <f>"INTRA-COMMODITY SPREAD CHARGES - INTER-MONTH STRATEGY ON "&amp;'OPTIONS - MARGIN INTERVALS'!A1</f>
        <v>INTRA-COMMODITY SPREAD CHARGES - INTER-MONTH STRATEGY ON JUNE 22, 2026</v>
      </c>
      <c r="B62" s="133"/>
      <c r="C62" s="133"/>
      <c r="D62" s="133"/>
      <c r="E62" s="133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9" t="s">
        <v>0</v>
      </c>
      <c r="B63" s="147">
        <v>1</v>
      </c>
      <c r="C63" s="147">
        <v>2</v>
      </c>
      <c r="D63" s="147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40"/>
      <c r="B64" s="148"/>
      <c r="C64" s="148">
        <v>2</v>
      </c>
      <c r="D64" s="148">
        <v>3</v>
      </c>
      <c r="E64" s="149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268</v>
      </c>
      <c r="C65" s="24">
        <v>279</v>
      </c>
      <c r="D65" s="25">
        <v>285</v>
      </c>
      <c r="E65" s="26">
        <v>289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324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249</v>
      </c>
      <c r="E67" s="30">
        <v>295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A54:E54"/>
    <mergeCell ref="B55:B56"/>
    <mergeCell ref="C55:C56"/>
    <mergeCell ref="D55:D56"/>
    <mergeCell ref="A62:E62"/>
    <mergeCell ref="A63:A64"/>
    <mergeCell ref="B63:B64"/>
    <mergeCell ref="C63:C64"/>
    <mergeCell ref="D63:D64"/>
    <mergeCell ref="E63:E6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B5:B6"/>
    <mergeCell ref="A1:E1"/>
    <mergeCell ref="A2:E2"/>
    <mergeCell ref="B3:B4"/>
    <mergeCell ref="C3:C4"/>
    <mergeCell ref="D3:D4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"SDV TIER STRUCTURE ON "&amp;'OPTIONS - MARGIN INTERVALS'!A1</f>
        <v>SDV TIER STRUCTURE ON JUNE 22,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961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962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6">
        <v>3</v>
      </c>
      <c r="C7" s="8" t="s">
        <v>963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29"/>
      <c r="C8" s="6" t="s">
        <v>964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0"/>
      <c r="C9" s="7" t="s">
        <v>965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2" t="str">
        <f>"INTRA-COMMODITY SPREAD CHARGES - INTER-MONTH STRATEGY ON "&amp;'OPTIONS - MARGIN INTERVALS'!A1</f>
        <v>INTRA-COMMODITY SPREAD CHARGES - INTER-MONTH STRATEGY ON JUNE 22, 2026</v>
      </c>
      <c r="B11" s="133"/>
      <c r="C11" s="133"/>
      <c r="D11" s="133"/>
      <c r="E11" s="133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9" t="s">
        <v>0</v>
      </c>
      <c r="B12" s="147">
        <v>1</v>
      </c>
      <c r="C12" s="147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40"/>
      <c r="B13" s="148"/>
      <c r="C13" s="148">
        <v>2</v>
      </c>
      <c r="D13" s="149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A1:E1"/>
    <mergeCell ref="A2:E2"/>
    <mergeCell ref="B3:B4"/>
    <mergeCell ref="C3:C4"/>
    <mergeCell ref="D3:D4"/>
    <mergeCell ref="B7:B9"/>
    <mergeCell ref="A11:E11"/>
    <mergeCell ref="A12:A13"/>
    <mergeCell ref="B12:B13"/>
    <mergeCell ref="C12:C13"/>
    <mergeCell ref="D12:D13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"SXF TIER STRUCTURE ON "&amp;'OPTIONS - MARGIN INTERVALS'!A1</f>
        <v>SXF TIER STRUCTURE ON JUNE 22,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966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967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968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969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970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971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972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973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"INTRA-COMMODITY SPREAD CHARGES - INTER-MONTH STRATEGY ON "&amp;'OPTIONS - MARGIN INTERVALS'!A1</f>
        <v>INTRA-COMMODITY SPREAD CHARGES - INTER-MONTH STRATEGY ON JUNE 22,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1508</v>
      </c>
      <c r="D17" s="26">
        <v>2555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750</v>
      </c>
      <c r="D18" s="30">
        <v>1930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"AXF TIER STRUCTURE ON "&amp;'OPTIONS - MARGIN INTERVALS'!A1</f>
        <v>AXF TIER STRUCTURE ON JUNE 22,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974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975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976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977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978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979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980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981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"INTRA-COMMODITY SPREAD CHARGES - INTER-MONTH STRATEGY ON "&amp;'OPTIONS - MARGIN INTERVALS'!A1</f>
        <v>INTRA-COMMODITY SPREAD CHARGES - INTER-MONTH STRATEGY ON JUNE 22,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2200</v>
      </c>
      <c r="C17" s="24">
        <v>1972</v>
      </c>
      <c r="D17" s="26">
        <v>1678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2190</v>
      </c>
      <c r="D18" s="30">
        <v>1883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2202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2"/>
      <c r="B1" s="153"/>
      <c r="C1" s="153"/>
      <c r="D1" s="154"/>
    </row>
    <row r="2" spans="1:4" ht="50.1" customHeight="1" thickBot="1" x14ac:dyDescent="0.3">
      <c r="A2" s="155" t="str">
        <f>"INTRA-COMMODITY (Inter-Month) SPREAD CHARGES EFFECTIVE ON "&amp;'OPTIONS - MARGIN INTERVALS'!A1</f>
        <v>INTRA-COMMODITY (Inter-Month) SPREAD CHARGES EFFECTIVE ON JUNE 22, 2026</v>
      </c>
      <c r="B2" s="156"/>
      <c r="C2" s="156"/>
      <c r="D2" s="157"/>
    </row>
    <row r="3" spans="1:4" ht="12.75" customHeight="1" x14ac:dyDescent="0.25">
      <c r="A3" s="158" t="s">
        <v>17</v>
      </c>
      <c r="B3" s="160" t="s">
        <v>12</v>
      </c>
      <c r="C3" s="160" t="s">
        <v>18</v>
      </c>
      <c r="D3" s="160" t="s">
        <v>19</v>
      </c>
    </row>
    <row r="4" spans="1:4" ht="30" customHeight="1" thickBot="1" x14ac:dyDescent="0.3">
      <c r="A4" s="159"/>
      <c r="B4" s="161"/>
      <c r="C4" s="161"/>
      <c r="D4" s="161"/>
    </row>
    <row r="5" spans="1:4" x14ac:dyDescent="0.25">
      <c r="A5" s="65" t="s">
        <v>770</v>
      </c>
      <c r="B5" s="66" t="s">
        <v>771</v>
      </c>
      <c r="C5" s="67">
        <v>125</v>
      </c>
      <c r="D5" s="68">
        <v>125</v>
      </c>
    </row>
    <row r="6" spans="1:4" x14ac:dyDescent="0.25">
      <c r="A6" s="65" t="s">
        <v>772</v>
      </c>
      <c r="B6" s="66" t="s">
        <v>773</v>
      </c>
      <c r="C6" s="67">
        <v>450</v>
      </c>
      <c r="D6" s="68">
        <v>450</v>
      </c>
    </row>
    <row r="7" spans="1:4" x14ac:dyDescent="0.25">
      <c r="A7" s="65" t="s">
        <v>774</v>
      </c>
      <c r="B7" s="66" t="s">
        <v>775</v>
      </c>
      <c r="C7" s="67">
        <v>450</v>
      </c>
      <c r="D7" s="68">
        <v>450</v>
      </c>
    </row>
    <row r="8" spans="1:4" x14ac:dyDescent="0.25">
      <c r="A8" s="65" t="s">
        <v>776</v>
      </c>
      <c r="B8" s="66" t="s">
        <v>777</v>
      </c>
      <c r="C8" s="67">
        <v>225</v>
      </c>
      <c r="D8" s="68">
        <v>225</v>
      </c>
    </row>
    <row r="9" spans="1:4" x14ac:dyDescent="0.25">
      <c r="A9" s="65" t="s">
        <v>785</v>
      </c>
      <c r="B9" s="66" t="s">
        <v>786</v>
      </c>
      <c r="C9" s="67">
        <v>450</v>
      </c>
      <c r="D9" s="68">
        <v>450</v>
      </c>
    </row>
    <row r="10" spans="1:4" x14ac:dyDescent="0.25">
      <c r="A10" s="63" t="s">
        <v>787</v>
      </c>
      <c r="B10" s="49" t="s">
        <v>788</v>
      </c>
      <c r="C10" s="67">
        <v>200</v>
      </c>
      <c r="D10" s="68">
        <v>200</v>
      </c>
    </row>
    <row r="11" spans="1:4" x14ac:dyDescent="0.25">
      <c r="A11" s="65" t="s">
        <v>789</v>
      </c>
      <c r="B11" s="66" t="s">
        <v>790</v>
      </c>
      <c r="C11" s="89">
        <v>200</v>
      </c>
      <c r="D11" s="90">
        <v>200</v>
      </c>
    </row>
    <row r="12" spans="1:4" x14ac:dyDescent="0.25">
      <c r="A12" s="65" t="s">
        <v>795</v>
      </c>
      <c r="B12" s="66" t="s">
        <v>796</v>
      </c>
      <c r="C12" s="67">
        <v>125</v>
      </c>
      <c r="D12" s="68">
        <v>125</v>
      </c>
    </row>
    <row r="13" spans="1:4" x14ac:dyDescent="0.25">
      <c r="A13" s="65" t="s">
        <v>797</v>
      </c>
      <c r="B13" s="66" t="s">
        <v>798</v>
      </c>
      <c r="C13" s="67">
        <v>100</v>
      </c>
      <c r="D13" s="68">
        <v>100</v>
      </c>
    </row>
    <row r="14" spans="1:4" x14ac:dyDescent="0.25">
      <c r="A14" s="65" t="s">
        <v>799</v>
      </c>
      <c r="B14" s="66" t="s">
        <v>800</v>
      </c>
      <c r="C14" s="67">
        <v>100</v>
      </c>
      <c r="D14" s="68">
        <v>100</v>
      </c>
    </row>
    <row r="15" spans="1:4" x14ac:dyDescent="0.25">
      <c r="A15" s="65" t="s">
        <v>801</v>
      </c>
      <c r="B15" s="69" t="s">
        <v>802</v>
      </c>
      <c r="C15" s="67">
        <v>100</v>
      </c>
      <c r="D15" s="68">
        <v>100</v>
      </c>
    </row>
    <row r="16" spans="1:4" x14ac:dyDescent="0.25">
      <c r="A16" s="65" t="s">
        <v>805</v>
      </c>
      <c r="B16" s="69" t="s">
        <v>806</v>
      </c>
      <c r="C16" s="67">
        <v>100</v>
      </c>
      <c r="D16" s="68">
        <v>100</v>
      </c>
    </row>
    <row r="17" spans="1:4" x14ac:dyDescent="0.25">
      <c r="A17" s="65" t="s">
        <v>807</v>
      </c>
      <c r="B17" s="69" t="s">
        <v>808</v>
      </c>
      <c r="C17" s="67">
        <v>100</v>
      </c>
      <c r="D17" s="68">
        <v>100</v>
      </c>
    </row>
    <row r="18" spans="1:4" x14ac:dyDescent="0.25">
      <c r="A18" s="65" t="s">
        <v>809</v>
      </c>
      <c r="B18" s="69" t="s">
        <v>810</v>
      </c>
      <c r="C18" s="67">
        <v>100</v>
      </c>
      <c r="D18" s="68">
        <v>100</v>
      </c>
    </row>
    <row r="19" spans="1:4" x14ac:dyDescent="0.25">
      <c r="A19" s="65" t="s">
        <v>811</v>
      </c>
      <c r="B19" s="66" t="s">
        <v>812</v>
      </c>
      <c r="C19" s="67">
        <v>125</v>
      </c>
      <c r="D19" s="68">
        <v>125</v>
      </c>
    </row>
    <row r="20" spans="1:4" x14ac:dyDescent="0.25">
      <c r="A20" s="65" t="s">
        <v>813</v>
      </c>
      <c r="B20" s="69" t="s">
        <v>814</v>
      </c>
      <c r="C20" s="67">
        <v>100</v>
      </c>
      <c r="D20" s="70">
        <v>100</v>
      </c>
    </row>
    <row r="21" spans="1:4" x14ac:dyDescent="0.25">
      <c r="A21" s="65" t="s">
        <v>815</v>
      </c>
      <c r="B21" s="69" t="s">
        <v>816</v>
      </c>
      <c r="C21" s="67">
        <v>100</v>
      </c>
      <c r="D21" s="70">
        <v>100</v>
      </c>
    </row>
    <row r="22" spans="1:4" x14ac:dyDescent="0.25">
      <c r="A22" s="65" t="s">
        <v>817</v>
      </c>
      <c r="B22" s="69" t="s">
        <v>818</v>
      </c>
      <c r="C22" s="67">
        <v>100</v>
      </c>
      <c r="D22" s="70">
        <v>100</v>
      </c>
    </row>
    <row r="23" spans="1:4" x14ac:dyDescent="0.25">
      <c r="A23" s="65" t="s">
        <v>819</v>
      </c>
      <c r="B23" s="69" t="s">
        <v>820</v>
      </c>
      <c r="C23" s="67">
        <v>100</v>
      </c>
      <c r="D23" s="70">
        <v>100</v>
      </c>
    </row>
    <row r="24" spans="1:4" x14ac:dyDescent="0.25">
      <c r="A24" s="65" t="s">
        <v>821</v>
      </c>
      <c r="B24" s="69" t="s">
        <v>822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62" t="str">
        <f>"SHARE FUTURES INTRA-COMMODITY (Inter-Month) SPREAD CHARGES EFFECTIVE ON "&amp;'OPTIONS - MARGIN INTERVALS'!A1</f>
        <v>SHARE FUTURES INTRA-COMMODITY (Inter-Month) SPREAD CHARGES EFFECTIVE ON JUNE 22, 2026</v>
      </c>
      <c r="B30" s="163"/>
      <c r="C30" s="163"/>
      <c r="D30" s="164"/>
    </row>
    <row r="31" spans="1:4" ht="15" customHeight="1" x14ac:dyDescent="0.25">
      <c r="A31" s="158" t="s">
        <v>17</v>
      </c>
      <c r="B31" s="160" t="s">
        <v>12</v>
      </c>
      <c r="C31" s="160" t="s">
        <v>18</v>
      </c>
      <c r="D31" s="160" t="s">
        <v>19</v>
      </c>
    </row>
    <row r="32" spans="1:4" ht="15.75" thickBot="1" x14ac:dyDescent="0.3">
      <c r="A32" s="159"/>
      <c r="B32" s="161"/>
      <c r="C32" s="161"/>
      <c r="D32" s="161"/>
    </row>
    <row r="33" spans="1:4" x14ac:dyDescent="0.25">
      <c r="A33" s="65" t="s">
        <v>823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824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825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826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827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828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829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830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831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832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833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834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835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836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837</v>
      </c>
      <c r="B47" s="69" t="s">
        <v>709</v>
      </c>
      <c r="C47" s="67">
        <v>75</v>
      </c>
      <c r="D47" s="68">
        <v>75</v>
      </c>
    </row>
    <row r="48" spans="1:4" x14ac:dyDescent="0.25">
      <c r="A48" s="65" t="s">
        <v>838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839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840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841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842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843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844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845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846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847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848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849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850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851</v>
      </c>
      <c r="B61" s="69" t="s">
        <v>715</v>
      </c>
      <c r="C61" s="67">
        <v>75</v>
      </c>
      <c r="D61" s="68">
        <v>75</v>
      </c>
    </row>
    <row r="62" spans="1:4" x14ac:dyDescent="0.25">
      <c r="A62" s="65" t="s">
        <v>852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853</v>
      </c>
      <c r="B63" s="69" t="s">
        <v>535</v>
      </c>
      <c r="C63" s="67">
        <v>75</v>
      </c>
      <c r="D63" s="68">
        <v>75</v>
      </c>
    </row>
    <row r="64" spans="1:4" x14ac:dyDescent="0.25">
      <c r="A64" s="65" t="s">
        <v>854</v>
      </c>
      <c r="B64" s="69" t="s">
        <v>719</v>
      </c>
      <c r="C64" s="67">
        <v>75</v>
      </c>
      <c r="D64" s="68">
        <v>75</v>
      </c>
    </row>
    <row r="65" spans="1:4" x14ac:dyDescent="0.25">
      <c r="A65" s="65" t="s">
        <v>855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856</v>
      </c>
      <c r="B66" s="69" t="s">
        <v>572</v>
      </c>
      <c r="C66" s="67">
        <v>75</v>
      </c>
      <c r="D66" s="68">
        <v>75</v>
      </c>
    </row>
    <row r="67" spans="1:4" x14ac:dyDescent="0.25">
      <c r="A67" s="65" t="s">
        <v>857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858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859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860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861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862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863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864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865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866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867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868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869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870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871</v>
      </c>
      <c r="B81" s="69" t="s">
        <v>574</v>
      </c>
      <c r="C81" s="67">
        <v>75</v>
      </c>
      <c r="D81" s="68">
        <v>75</v>
      </c>
    </row>
    <row r="82" spans="1:4" x14ac:dyDescent="0.25">
      <c r="A82" s="65" t="s">
        <v>872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873</v>
      </c>
      <c r="B83" s="69" t="s">
        <v>629</v>
      </c>
      <c r="C83" s="67">
        <v>75</v>
      </c>
      <c r="D83" s="68">
        <v>75</v>
      </c>
    </row>
    <row r="84" spans="1:4" x14ac:dyDescent="0.25">
      <c r="A84" s="65" t="s">
        <v>874</v>
      </c>
      <c r="B84" s="69" t="s">
        <v>693</v>
      </c>
      <c r="C84" s="67">
        <v>75</v>
      </c>
      <c r="D84" s="68">
        <v>75</v>
      </c>
    </row>
    <row r="85" spans="1:4" x14ac:dyDescent="0.25">
      <c r="A85" s="65" t="s">
        <v>875</v>
      </c>
      <c r="B85" s="69" t="s">
        <v>515</v>
      </c>
      <c r="C85" s="67">
        <v>75</v>
      </c>
      <c r="D85" s="68">
        <v>75</v>
      </c>
    </row>
    <row r="86" spans="1:4" x14ac:dyDescent="0.25">
      <c r="A86" s="65" t="s">
        <v>876</v>
      </c>
      <c r="B86" s="69" t="s">
        <v>513</v>
      </c>
      <c r="C86" s="67">
        <v>75</v>
      </c>
      <c r="D86" s="68">
        <v>75</v>
      </c>
    </row>
    <row r="87" spans="1:4" x14ac:dyDescent="0.25">
      <c r="A87" s="65" t="s">
        <v>877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878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879</v>
      </c>
      <c r="B89" s="69" t="s">
        <v>531</v>
      </c>
      <c r="C89" s="67">
        <v>75</v>
      </c>
      <c r="D89" s="68">
        <v>75</v>
      </c>
    </row>
    <row r="90" spans="1:4" x14ac:dyDescent="0.25">
      <c r="A90" s="65" t="s">
        <v>880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881</v>
      </c>
      <c r="B91" s="69" t="s">
        <v>639</v>
      </c>
      <c r="C91" s="67">
        <v>75</v>
      </c>
      <c r="D91" s="68">
        <v>75</v>
      </c>
    </row>
    <row r="92" spans="1:4" x14ac:dyDescent="0.25">
      <c r="A92" s="65" t="s">
        <v>882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883</v>
      </c>
      <c r="B93" s="69" t="s">
        <v>635</v>
      </c>
      <c r="C93" s="67">
        <v>75</v>
      </c>
      <c r="D93" s="68">
        <v>75</v>
      </c>
    </row>
    <row r="94" spans="1:4" x14ac:dyDescent="0.25">
      <c r="A94" s="65" t="s">
        <v>884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885</v>
      </c>
      <c r="B95" s="69" t="s">
        <v>549</v>
      </c>
      <c r="C95" s="67">
        <v>75</v>
      </c>
      <c r="D95" s="68">
        <v>75</v>
      </c>
    </row>
    <row r="96" spans="1:4" x14ac:dyDescent="0.25">
      <c r="A96" s="65" t="s">
        <v>886</v>
      </c>
      <c r="B96" s="69" t="s">
        <v>552</v>
      </c>
      <c r="C96" s="67">
        <v>75</v>
      </c>
      <c r="D96" s="68">
        <v>75</v>
      </c>
    </row>
    <row r="97" spans="1:4" x14ac:dyDescent="0.25">
      <c r="A97" s="65" t="s">
        <v>887</v>
      </c>
      <c r="B97" s="69" t="s">
        <v>562</v>
      </c>
      <c r="C97" s="67">
        <v>75</v>
      </c>
      <c r="D97" s="68">
        <v>75</v>
      </c>
    </row>
    <row r="98" spans="1:4" x14ac:dyDescent="0.25">
      <c r="A98" s="65" t="s">
        <v>888</v>
      </c>
      <c r="B98" s="69" t="s">
        <v>588</v>
      </c>
      <c r="C98" s="67">
        <v>75</v>
      </c>
      <c r="D98" s="68">
        <v>75</v>
      </c>
    </row>
    <row r="99" spans="1:4" x14ac:dyDescent="0.25">
      <c r="A99" s="65" t="s">
        <v>889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890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891</v>
      </c>
      <c r="B101" s="69" t="s">
        <v>610</v>
      </c>
      <c r="C101" s="67">
        <v>75</v>
      </c>
      <c r="D101" s="68">
        <v>75</v>
      </c>
    </row>
    <row r="102" spans="1:4" x14ac:dyDescent="0.25">
      <c r="A102" s="65" t="s">
        <v>892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893</v>
      </c>
      <c r="B103" s="69" t="s">
        <v>615</v>
      </c>
      <c r="C103" s="67">
        <v>75</v>
      </c>
      <c r="D103" s="68">
        <v>75</v>
      </c>
    </row>
    <row r="104" spans="1:4" x14ac:dyDescent="0.25">
      <c r="A104" s="65" t="s">
        <v>894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895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896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897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898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899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900</v>
      </c>
      <c r="B110" s="69" t="s">
        <v>663</v>
      </c>
      <c r="C110" s="67">
        <v>75</v>
      </c>
      <c r="D110" s="68">
        <v>75</v>
      </c>
    </row>
    <row r="111" spans="1:4" x14ac:dyDescent="0.25">
      <c r="A111" s="65" t="s">
        <v>901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902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903</v>
      </c>
      <c r="B113" s="69" t="s">
        <v>677</v>
      </c>
      <c r="C113" s="67">
        <v>75</v>
      </c>
      <c r="D113" s="68">
        <v>75</v>
      </c>
    </row>
    <row r="114" spans="1:4" x14ac:dyDescent="0.25">
      <c r="A114" s="65" t="s">
        <v>904</v>
      </c>
      <c r="B114" s="69" t="s">
        <v>685</v>
      </c>
      <c r="C114" s="67">
        <v>75</v>
      </c>
      <c r="D114" s="68">
        <v>75</v>
      </c>
    </row>
    <row r="115" spans="1:4" x14ac:dyDescent="0.25">
      <c r="A115" s="65" t="s">
        <v>905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906</v>
      </c>
      <c r="B116" s="69" t="s">
        <v>691</v>
      </c>
      <c r="C116" s="67">
        <v>75</v>
      </c>
      <c r="D116" s="68">
        <v>75</v>
      </c>
    </row>
    <row r="117" spans="1:4" x14ac:dyDescent="0.25">
      <c r="A117" s="65" t="s">
        <v>907</v>
      </c>
      <c r="B117" s="69" t="s">
        <v>679</v>
      </c>
      <c r="C117" s="67">
        <v>75</v>
      </c>
      <c r="D117" s="68">
        <v>75</v>
      </c>
    </row>
    <row r="118" spans="1:4" x14ac:dyDescent="0.25">
      <c r="A118" s="65" t="s">
        <v>908</v>
      </c>
      <c r="B118" s="69" t="s">
        <v>705</v>
      </c>
      <c r="C118" s="67">
        <v>75</v>
      </c>
      <c r="D118" s="68">
        <v>75</v>
      </c>
    </row>
    <row r="119" spans="1:4" x14ac:dyDescent="0.25">
      <c r="A119" s="65" t="s">
        <v>909</v>
      </c>
      <c r="B119" s="69" t="s">
        <v>721</v>
      </c>
      <c r="C119" s="67">
        <v>75</v>
      </c>
      <c r="D119" s="68">
        <v>75</v>
      </c>
    </row>
    <row r="120" spans="1:4" x14ac:dyDescent="0.25">
      <c r="A120" s="65" t="s">
        <v>910</v>
      </c>
      <c r="B120" s="69" t="s">
        <v>713</v>
      </c>
      <c r="C120" s="67">
        <v>75</v>
      </c>
      <c r="D120" s="68">
        <v>75</v>
      </c>
    </row>
    <row r="121" spans="1:4" x14ac:dyDescent="0.25">
      <c r="A121" s="65" t="s">
        <v>911</v>
      </c>
      <c r="B121" s="69" t="s">
        <v>711</v>
      </c>
      <c r="C121" s="67">
        <v>75</v>
      </c>
      <c r="D121" s="68">
        <v>75</v>
      </c>
    </row>
    <row r="122" spans="1:4" x14ac:dyDescent="0.25">
      <c r="A122" s="65" t="s">
        <v>912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913</v>
      </c>
      <c r="B123" s="69" t="s">
        <v>743</v>
      </c>
      <c r="C123" s="67">
        <v>75</v>
      </c>
      <c r="D123" s="68">
        <v>75</v>
      </c>
    </row>
    <row r="124" spans="1:4" x14ac:dyDescent="0.25">
      <c r="A124" s="65" t="s">
        <v>914</v>
      </c>
      <c r="B124" s="69" t="s">
        <v>739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30:D30"/>
    <mergeCell ref="A31:A32"/>
    <mergeCell ref="B31:B32"/>
    <mergeCell ref="C31:C32"/>
    <mergeCell ref="D31:D32"/>
    <mergeCell ref="A1:D1"/>
    <mergeCell ref="A2:D2"/>
    <mergeCell ref="A3:A4"/>
    <mergeCell ref="B3:B4"/>
    <mergeCell ref="C3:C4"/>
    <mergeCell ref="D3:D4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65"/>
      <c r="B1" s="166"/>
      <c r="C1" s="166"/>
      <c r="D1" s="166"/>
      <c r="E1" s="166"/>
    </row>
    <row r="2" spans="1:5" ht="60" customHeight="1" thickBot="1" x14ac:dyDescent="0.3">
      <c r="A2" s="167" t="str">
        <f>"INTEREST RATE FUTURES INTER-COMMODITY SPREAD CHARGES EFFECTIVE ON "&amp;'OPTIONS - MARGIN INTERVALS'!A1</f>
        <v>INTEREST RATE FUTURES INTER-COMMODITY SPREAD CHARGES EFFECTIVE ON JUNE 22, 2026</v>
      </c>
      <c r="B2" s="168"/>
      <c r="C2" s="168"/>
      <c r="D2" s="168"/>
      <c r="E2" s="168"/>
    </row>
    <row r="3" spans="1:5" x14ac:dyDescent="0.25">
      <c r="A3" s="169" t="s">
        <v>24</v>
      </c>
      <c r="B3" s="170" t="s">
        <v>39</v>
      </c>
      <c r="C3" s="170" t="s">
        <v>40</v>
      </c>
      <c r="D3" s="172" t="s">
        <v>25</v>
      </c>
      <c r="E3" s="170" t="s">
        <v>26</v>
      </c>
    </row>
    <row r="4" spans="1:5" ht="34.5" customHeight="1" x14ac:dyDescent="0.25">
      <c r="A4" s="158"/>
      <c r="B4" s="171"/>
      <c r="C4" s="171"/>
      <c r="D4" s="160"/>
      <c r="E4" s="171"/>
    </row>
    <row r="5" spans="1:5" x14ac:dyDescent="0.25">
      <c r="A5" s="75" t="s">
        <v>982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983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984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985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986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987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988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7" t="str">
        <f>"INDEX, SECTORIAL AND SHARE FUTURES INTER-COMMODITY SPREAD CHARGES EFFECTIVE ON "&amp;'OPTIONS - MARGIN INTERVALS'!A1</f>
        <v>INDEX, SECTORIAL AND SHARE FUTURES INTER-COMMODITY SPREAD CHARGES EFFECTIVE ON JUNE 22, 2026</v>
      </c>
      <c r="B17" s="168"/>
      <c r="C17" s="168"/>
      <c r="D17" s="168"/>
      <c r="E17" s="168"/>
    </row>
    <row r="18" spans="1:5" ht="12.75" customHeight="1" x14ac:dyDescent="0.25">
      <c r="A18" s="169" t="s">
        <v>24</v>
      </c>
      <c r="B18" s="170" t="s">
        <v>39</v>
      </c>
      <c r="C18" s="170" t="s">
        <v>40</v>
      </c>
      <c r="D18" s="172" t="s">
        <v>25</v>
      </c>
      <c r="E18" s="170" t="s">
        <v>26</v>
      </c>
    </row>
    <row r="19" spans="1:5" ht="45.75" customHeight="1" x14ac:dyDescent="0.25">
      <c r="A19" s="158"/>
      <c r="B19" s="171"/>
      <c r="C19" s="171"/>
      <c r="D19" s="160"/>
      <c r="E19" s="171"/>
    </row>
    <row r="20" spans="1:5" x14ac:dyDescent="0.25">
      <c r="A20" s="75" t="s">
        <v>989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990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991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992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993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994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995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996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997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998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999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1000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1001</v>
      </c>
      <c r="B32" s="98">
        <v>1</v>
      </c>
      <c r="C32" s="99">
        <v>1</v>
      </c>
      <c r="D32" s="76">
        <v>0.89</v>
      </c>
      <c r="E32" s="77">
        <v>0.89</v>
      </c>
    </row>
    <row r="33" spans="1:5" x14ac:dyDescent="0.25">
      <c r="A33" s="75" t="s">
        <v>1002</v>
      </c>
      <c r="B33" s="98">
        <v>4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1003</v>
      </c>
      <c r="B34" s="98">
        <v>1</v>
      </c>
      <c r="C34" s="99">
        <v>2</v>
      </c>
      <c r="D34" s="76">
        <v>0.88</v>
      </c>
      <c r="E34" s="77">
        <v>0.88</v>
      </c>
    </row>
    <row r="35" spans="1:5" x14ac:dyDescent="0.25">
      <c r="A35" s="75" t="s">
        <v>1004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1005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1006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1007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1008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1009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1010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1011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1012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1013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1014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1015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1016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1017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1018</v>
      </c>
      <c r="B49" s="98">
        <v>1</v>
      </c>
      <c r="C49" s="99">
        <v>33</v>
      </c>
      <c r="D49" s="76">
        <v>0.83000000000000007</v>
      </c>
      <c r="E49" s="77">
        <v>0.84</v>
      </c>
    </row>
    <row r="50" spans="1:5" x14ac:dyDescent="0.25">
      <c r="A50" s="75" t="s">
        <v>1019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1020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1021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1022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1023</v>
      </c>
      <c r="B54" s="98">
        <v>1</v>
      </c>
      <c r="C54" s="99">
        <v>2</v>
      </c>
      <c r="D54" s="76">
        <v>0.8</v>
      </c>
      <c r="E54" s="77">
        <v>0.8</v>
      </c>
    </row>
    <row r="55" spans="1:5" x14ac:dyDescent="0.25">
      <c r="A55" s="75" t="s">
        <v>1024</v>
      </c>
      <c r="B55" s="98">
        <v>1</v>
      </c>
      <c r="C55" s="99">
        <v>18</v>
      </c>
      <c r="D55" s="76">
        <v>0.78</v>
      </c>
      <c r="E55" s="77">
        <v>0.79</v>
      </c>
    </row>
    <row r="56" spans="1:5" x14ac:dyDescent="0.25">
      <c r="A56" s="75" t="s">
        <v>1025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1026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1027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1028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1029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1030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1031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1032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1033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1034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1035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1036</v>
      </c>
      <c r="B67" s="98">
        <v>1</v>
      </c>
      <c r="C67" s="99">
        <v>20</v>
      </c>
      <c r="D67" s="76">
        <v>0.69000000000000006</v>
      </c>
      <c r="E67" s="77">
        <v>0.70000000000000007</v>
      </c>
    </row>
    <row r="68" spans="1:5" x14ac:dyDescent="0.25">
      <c r="A68" s="75" t="s">
        <v>1037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1038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1039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1040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1041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1042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1043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1044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1045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1046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1047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1048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1049</v>
      </c>
      <c r="B80" s="98">
        <v>1</v>
      </c>
      <c r="C80" s="99">
        <v>2</v>
      </c>
      <c r="D80" s="76">
        <v>0.63</v>
      </c>
      <c r="E80" s="77">
        <v>0.63</v>
      </c>
    </row>
    <row r="81" spans="1:5" x14ac:dyDescent="0.25">
      <c r="A81" s="75" t="s">
        <v>1050</v>
      </c>
      <c r="B81" s="98">
        <v>1</v>
      </c>
      <c r="C81" s="99">
        <v>143</v>
      </c>
      <c r="D81" s="76">
        <v>0.62</v>
      </c>
      <c r="E81" s="77">
        <v>0.63</v>
      </c>
    </row>
    <row r="82" spans="1:5" x14ac:dyDescent="0.25">
      <c r="A82" s="75" t="s">
        <v>1051</v>
      </c>
      <c r="B82" s="98">
        <v>1</v>
      </c>
      <c r="C82" s="99">
        <v>4</v>
      </c>
      <c r="D82" s="76">
        <v>0.63</v>
      </c>
      <c r="E82" s="77">
        <v>0.63</v>
      </c>
    </row>
    <row r="83" spans="1:5" x14ac:dyDescent="0.25">
      <c r="A83" s="75" t="s">
        <v>1052</v>
      </c>
      <c r="B83" s="98">
        <v>1</v>
      </c>
      <c r="C83" s="99">
        <v>30</v>
      </c>
      <c r="D83" s="76">
        <v>0.63</v>
      </c>
      <c r="E83" s="77">
        <v>0.63</v>
      </c>
    </row>
    <row r="84" spans="1:5" x14ac:dyDescent="0.25">
      <c r="A84" s="75" t="s">
        <v>1053</v>
      </c>
      <c r="B84" s="98">
        <v>1</v>
      </c>
      <c r="C84" s="99">
        <v>3</v>
      </c>
      <c r="D84" s="76">
        <v>0.63</v>
      </c>
      <c r="E84" s="77">
        <v>0.63</v>
      </c>
    </row>
    <row r="85" spans="1:5" x14ac:dyDescent="0.25">
      <c r="A85" s="75" t="s">
        <v>1054</v>
      </c>
      <c r="B85" s="98">
        <v>1</v>
      </c>
      <c r="C85" s="99">
        <v>28</v>
      </c>
      <c r="D85" s="76">
        <v>0.63</v>
      </c>
      <c r="E85" s="77">
        <v>0.63</v>
      </c>
    </row>
    <row r="86" spans="1:5" x14ac:dyDescent="0.25">
      <c r="A86" s="75" t="s">
        <v>1055</v>
      </c>
      <c r="B86" s="98">
        <v>1</v>
      </c>
      <c r="C86" s="99">
        <v>10</v>
      </c>
      <c r="D86" s="76">
        <v>0.64</v>
      </c>
      <c r="E86" s="77">
        <v>0.63</v>
      </c>
    </row>
    <row r="87" spans="1:5" x14ac:dyDescent="0.25">
      <c r="A87" s="75" t="s">
        <v>1056</v>
      </c>
      <c r="B87" s="98">
        <v>1</v>
      </c>
      <c r="C87" s="99">
        <v>39</v>
      </c>
      <c r="D87" s="76">
        <v>0.64</v>
      </c>
      <c r="E87" s="77">
        <v>0.63</v>
      </c>
    </row>
    <row r="88" spans="1:5" x14ac:dyDescent="0.25">
      <c r="A88" s="75" t="s">
        <v>1057</v>
      </c>
      <c r="B88" s="98">
        <v>1</v>
      </c>
      <c r="C88" s="99">
        <v>10</v>
      </c>
      <c r="D88" s="76">
        <v>0.64</v>
      </c>
      <c r="E88" s="77">
        <v>0.63</v>
      </c>
    </row>
    <row r="89" spans="1:5" x14ac:dyDescent="0.25">
      <c r="A89" s="75" t="s">
        <v>1058</v>
      </c>
      <c r="B89" s="98">
        <v>9</v>
      </c>
      <c r="C89" s="99">
        <v>1</v>
      </c>
      <c r="D89" s="76">
        <v>0.64</v>
      </c>
      <c r="E89" s="77">
        <v>0.63</v>
      </c>
    </row>
    <row r="90" spans="1:5" x14ac:dyDescent="0.25">
      <c r="A90" s="75" t="s">
        <v>1059</v>
      </c>
      <c r="B90" s="98">
        <v>2</v>
      </c>
      <c r="C90" s="99">
        <v>1</v>
      </c>
      <c r="D90" s="76">
        <v>0.64</v>
      </c>
      <c r="E90" s="77">
        <v>0.63</v>
      </c>
    </row>
    <row r="91" spans="1:5" x14ac:dyDescent="0.25">
      <c r="A91" s="75" t="s">
        <v>1060</v>
      </c>
      <c r="B91" s="98">
        <v>9</v>
      </c>
      <c r="C91" s="99">
        <v>1</v>
      </c>
      <c r="D91" s="76">
        <v>0.64</v>
      </c>
      <c r="E91" s="77">
        <v>0.63</v>
      </c>
    </row>
    <row r="92" spans="1:5" x14ac:dyDescent="0.25">
      <c r="A92" s="75" t="s">
        <v>1061</v>
      </c>
      <c r="B92" s="98">
        <v>3</v>
      </c>
      <c r="C92" s="99">
        <v>1</v>
      </c>
      <c r="D92" s="76">
        <v>0.63</v>
      </c>
      <c r="E92" s="77">
        <v>0.62</v>
      </c>
    </row>
    <row r="93" spans="1:5" x14ac:dyDescent="0.25">
      <c r="A93" s="75" t="s">
        <v>1062</v>
      </c>
      <c r="B93" s="98">
        <v>1</v>
      </c>
      <c r="C93" s="99">
        <v>2</v>
      </c>
      <c r="D93" s="76">
        <v>0.63</v>
      </c>
      <c r="E93" s="77">
        <v>0.62</v>
      </c>
    </row>
    <row r="94" spans="1:5" x14ac:dyDescent="0.25">
      <c r="A94" s="75" t="s">
        <v>1063</v>
      </c>
      <c r="B94" s="98">
        <v>2</v>
      </c>
      <c r="C94" s="99">
        <v>1</v>
      </c>
      <c r="D94" s="76">
        <v>0.62</v>
      </c>
      <c r="E94" s="77">
        <v>0.62</v>
      </c>
    </row>
    <row r="95" spans="1:5" x14ac:dyDescent="0.25">
      <c r="A95" s="75" t="s">
        <v>1064</v>
      </c>
      <c r="B95" s="98">
        <v>1</v>
      </c>
      <c r="C95" s="99">
        <v>1</v>
      </c>
      <c r="D95" s="76">
        <v>0.62</v>
      </c>
      <c r="E95" s="77">
        <v>0.62</v>
      </c>
    </row>
    <row r="96" spans="1:5" x14ac:dyDescent="0.25">
      <c r="A96" s="75" t="s">
        <v>1065</v>
      </c>
      <c r="B96" s="98">
        <v>1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1066</v>
      </c>
      <c r="B97" s="98">
        <v>1</v>
      </c>
      <c r="C97" s="99">
        <v>6</v>
      </c>
      <c r="D97" s="76">
        <v>0.61</v>
      </c>
      <c r="E97" s="77">
        <v>0.61</v>
      </c>
    </row>
    <row r="98" spans="1:5" x14ac:dyDescent="0.25">
      <c r="A98" s="75" t="s">
        <v>1067</v>
      </c>
      <c r="B98" s="98">
        <v>1</v>
      </c>
      <c r="C98" s="99">
        <v>12</v>
      </c>
      <c r="D98" s="76">
        <v>0.62</v>
      </c>
      <c r="E98" s="77">
        <v>0.61</v>
      </c>
    </row>
    <row r="99" spans="1:5" x14ac:dyDescent="0.25">
      <c r="A99" s="75" t="s">
        <v>1068</v>
      </c>
      <c r="B99" s="98">
        <v>2</v>
      </c>
      <c r="C99" s="99">
        <v>1</v>
      </c>
      <c r="D99" s="76">
        <v>0.63</v>
      </c>
      <c r="E99" s="77">
        <v>0.61</v>
      </c>
    </row>
    <row r="100" spans="1:5" x14ac:dyDescent="0.25">
      <c r="A100" s="75" t="s">
        <v>1069</v>
      </c>
      <c r="B100" s="98">
        <v>1</v>
      </c>
      <c r="C100" s="99">
        <v>2</v>
      </c>
      <c r="D100" s="76">
        <v>0.63</v>
      </c>
      <c r="E100" s="77">
        <v>0.61</v>
      </c>
    </row>
    <row r="101" spans="1:5" x14ac:dyDescent="0.25">
      <c r="A101" s="75" t="s">
        <v>1070</v>
      </c>
      <c r="B101" s="98">
        <v>2</v>
      </c>
      <c r="C101" s="99">
        <v>1</v>
      </c>
      <c r="D101" s="76">
        <v>0.62</v>
      </c>
      <c r="E101" s="77">
        <v>0.61</v>
      </c>
    </row>
    <row r="102" spans="1:5" x14ac:dyDescent="0.25">
      <c r="A102" s="75" t="s">
        <v>1071</v>
      </c>
      <c r="B102" s="98">
        <v>1</v>
      </c>
      <c r="C102" s="99">
        <v>2</v>
      </c>
      <c r="D102" s="76">
        <v>0.62</v>
      </c>
      <c r="E102" s="77">
        <v>0.6</v>
      </c>
    </row>
    <row r="103" spans="1:5" x14ac:dyDescent="0.25">
      <c r="A103" s="75" t="s">
        <v>1072</v>
      </c>
      <c r="B103" s="98">
        <v>1</v>
      </c>
      <c r="C103" s="99">
        <v>59</v>
      </c>
      <c r="D103" s="76">
        <v>0.6</v>
      </c>
      <c r="E103" s="77">
        <v>0.6</v>
      </c>
    </row>
    <row r="104" spans="1:5" x14ac:dyDescent="0.25">
      <c r="A104" s="75" t="s">
        <v>1073</v>
      </c>
      <c r="B104" s="98">
        <v>1</v>
      </c>
      <c r="C104" s="99">
        <v>34</v>
      </c>
      <c r="D104" s="76">
        <v>0.61</v>
      </c>
      <c r="E104" s="77">
        <v>0.6</v>
      </c>
    </row>
    <row r="105" spans="1:5" x14ac:dyDescent="0.25">
      <c r="A105" s="75" t="s">
        <v>1074</v>
      </c>
      <c r="B105" s="98">
        <v>1</v>
      </c>
      <c r="C105" s="99">
        <v>12</v>
      </c>
      <c r="D105" s="76">
        <v>0.62</v>
      </c>
      <c r="E105" s="77">
        <v>0.6</v>
      </c>
    </row>
    <row r="106" spans="1:5" x14ac:dyDescent="0.25">
      <c r="A106" s="75" t="s">
        <v>1075</v>
      </c>
      <c r="B106" s="98">
        <v>1</v>
      </c>
      <c r="C106" s="99">
        <v>46</v>
      </c>
      <c r="D106" s="76">
        <v>0.62</v>
      </c>
      <c r="E106" s="77">
        <v>0.6</v>
      </c>
    </row>
    <row r="107" spans="1:5" x14ac:dyDescent="0.25">
      <c r="A107" s="75" t="s">
        <v>1076</v>
      </c>
      <c r="B107" s="98">
        <v>2</v>
      </c>
      <c r="C107" s="99">
        <v>1</v>
      </c>
      <c r="D107" s="76">
        <v>0.62</v>
      </c>
      <c r="E107" s="77">
        <v>0.6</v>
      </c>
    </row>
    <row r="108" spans="1:5" x14ac:dyDescent="0.25">
      <c r="A108" s="75" t="s">
        <v>1077</v>
      </c>
      <c r="B108" s="98">
        <v>1</v>
      </c>
      <c r="C108" s="99">
        <v>2</v>
      </c>
      <c r="D108" s="76">
        <v>0.62</v>
      </c>
      <c r="E108" s="77">
        <v>0.6</v>
      </c>
    </row>
    <row r="109" spans="1:5" x14ac:dyDescent="0.25">
      <c r="A109" s="75" t="s">
        <v>1078</v>
      </c>
      <c r="B109" s="98">
        <v>2</v>
      </c>
      <c r="C109" s="99">
        <v>1</v>
      </c>
      <c r="D109" s="76">
        <v>0.62</v>
      </c>
      <c r="E109" s="77">
        <v>0.6</v>
      </c>
    </row>
    <row r="110" spans="1:5" x14ac:dyDescent="0.25">
      <c r="A110" s="75" t="s">
        <v>1079</v>
      </c>
      <c r="B110" s="98">
        <v>1</v>
      </c>
      <c r="C110" s="99">
        <v>3</v>
      </c>
      <c r="D110" s="76">
        <v>0.59</v>
      </c>
      <c r="E110" s="77">
        <v>0.59</v>
      </c>
    </row>
    <row r="111" spans="1:5" x14ac:dyDescent="0.25">
      <c r="A111" s="75" t="s">
        <v>1080</v>
      </c>
      <c r="B111" s="98">
        <v>1</v>
      </c>
      <c r="C111" s="99">
        <v>19</v>
      </c>
      <c r="D111" s="76">
        <v>0.57999999999999996</v>
      </c>
      <c r="E111" s="77">
        <v>0.57999999999999996</v>
      </c>
    </row>
    <row r="112" spans="1:5" x14ac:dyDescent="0.25">
      <c r="A112" s="75" t="s">
        <v>1081</v>
      </c>
      <c r="B112" s="98">
        <v>1</v>
      </c>
      <c r="C112" s="99">
        <v>1</v>
      </c>
      <c r="D112" s="76">
        <v>0.6</v>
      </c>
      <c r="E112" s="77">
        <v>0.57999999999999996</v>
      </c>
    </row>
    <row r="113" spans="1:5" x14ac:dyDescent="0.25">
      <c r="A113" s="75" t="s">
        <v>1082</v>
      </c>
      <c r="B113" s="98">
        <v>5</v>
      </c>
      <c r="C113" s="99">
        <v>1</v>
      </c>
      <c r="D113" s="76">
        <v>0.6</v>
      </c>
      <c r="E113" s="77">
        <v>0.57999999999999996</v>
      </c>
    </row>
    <row r="114" spans="1:5" x14ac:dyDescent="0.25">
      <c r="A114" s="75" t="s">
        <v>1083</v>
      </c>
      <c r="B114" s="98">
        <v>1</v>
      </c>
      <c r="C114" s="99">
        <v>1</v>
      </c>
      <c r="D114" s="76">
        <v>0.59</v>
      </c>
      <c r="E114" s="77">
        <v>0.57999999999999996</v>
      </c>
    </row>
    <row r="115" spans="1:5" x14ac:dyDescent="0.25">
      <c r="A115" s="75" t="s">
        <v>1084</v>
      </c>
      <c r="B115" s="98">
        <v>1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1085</v>
      </c>
      <c r="B116" s="98">
        <v>1</v>
      </c>
      <c r="C116" s="99">
        <v>5</v>
      </c>
      <c r="D116" s="76">
        <v>0.57000000000000006</v>
      </c>
      <c r="E116" s="77">
        <v>0.57000000000000006</v>
      </c>
    </row>
    <row r="117" spans="1:5" x14ac:dyDescent="0.25">
      <c r="A117" s="75" t="s">
        <v>1086</v>
      </c>
      <c r="B117" s="98">
        <v>1</v>
      </c>
      <c r="C117" s="99">
        <v>18</v>
      </c>
      <c r="D117" s="76">
        <v>0.57999999999999996</v>
      </c>
      <c r="E117" s="77">
        <v>0.57000000000000006</v>
      </c>
    </row>
    <row r="118" spans="1:5" x14ac:dyDescent="0.25">
      <c r="A118" s="75" t="s">
        <v>1087</v>
      </c>
      <c r="B118" s="98">
        <v>1</v>
      </c>
      <c r="C118" s="99">
        <v>16</v>
      </c>
      <c r="D118" s="76">
        <v>0.57999999999999996</v>
      </c>
      <c r="E118" s="77">
        <v>0.57000000000000006</v>
      </c>
    </row>
    <row r="119" spans="1:5" x14ac:dyDescent="0.25">
      <c r="A119" s="75" t="s">
        <v>1088</v>
      </c>
      <c r="B119" s="98">
        <v>1</v>
      </c>
      <c r="C119" s="99">
        <v>1</v>
      </c>
      <c r="D119" s="76">
        <v>0.57999999999999996</v>
      </c>
      <c r="E119" s="77">
        <v>0.57000000000000006</v>
      </c>
    </row>
    <row r="120" spans="1:5" x14ac:dyDescent="0.25">
      <c r="A120" s="75" t="s">
        <v>1089</v>
      </c>
      <c r="B120" s="98">
        <v>6</v>
      </c>
      <c r="C120" s="99">
        <v>1</v>
      </c>
      <c r="D120" s="76">
        <v>0.57999999999999996</v>
      </c>
      <c r="E120" s="77">
        <v>0.57000000000000006</v>
      </c>
    </row>
    <row r="121" spans="1:5" x14ac:dyDescent="0.25">
      <c r="A121" s="75" t="s">
        <v>1090</v>
      </c>
      <c r="B121" s="98">
        <v>1</v>
      </c>
      <c r="C121" s="99">
        <v>1</v>
      </c>
      <c r="D121" s="76">
        <v>0.59</v>
      </c>
      <c r="E121" s="77">
        <v>0.57000000000000006</v>
      </c>
    </row>
    <row r="122" spans="1:5" x14ac:dyDescent="0.25">
      <c r="A122" s="75" t="s">
        <v>1091</v>
      </c>
      <c r="B122" s="98">
        <v>1</v>
      </c>
      <c r="C122" s="99">
        <v>2</v>
      </c>
      <c r="D122" s="76">
        <v>0.56000000000000005</v>
      </c>
      <c r="E122" s="77">
        <v>0.56000000000000005</v>
      </c>
    </row>
    <row r="123" spans="1:5" x14ac:dyDescent="0.25">
      <c r="A123" s="75" t="s">
        <v>1092</v>
      </c>
      <c r="B123" s="98">
        <v>1</v>
      </c>
      <c r="C123" s="99">
        <v>19</v>
      </c>
      <c r="D123" s="76">
        <v>0.56000000000000005</v>
      </c>
      <c r="E123" s="77">
        <v>0.56000000000000005</v>
      </c>
    </row>
    <row r="124" spans="1:5" x14ac:dyDescent="0.25">
      <c r="A124" s="75" t="s">
        <v>1093</v>
      </c>
      <c r="B124" s="98">
        <v>1</v>
      </c>
      <c r="C124" s="99">
        <v>9</v>
      </c>
      <c r="D124" s="76">
        <v>0.56000000000000005</v>
      </c>
      <c r="E124" s="77">
        <v>0.56000000000000005</v>
      </c>
    </row>
    <row r="125" spans="1:5" x14ac:dyDescent="0.25">
      <c r="A125" s="75" t="s">
        <v>1094</v>
      </c>
      <c r="B125" s="98">
        <v>1</v>
      </c>
      <c r="C125" s="99">
        <v>20</v>
      </c>
      <c r="D125" s="76">
        <v>0.57999999999999996</v>
      </c>
      <c r="E125" s="77">
        <v>0.56000000000000005</v>
      </c>
    </row>
    <row r="126" spans="1:5" x14ac:dyDescent="0.25">
      <c r="A126" s="75" t="s">
        <v>1095</v>
      </c>
      <c r="B126" s="98">
        <v>1</v>
      </c>
      <c r="C126" s="99">
        <v>14</v>
      </c>
      <c r="D126" s="76">
        <v>0.57000000000000006</v>
      </c>
      <c r="E126" s="77">
        <v>0.56000000000000005</v>
      </c>
    </row>
    <row r="127" spans="1:5" x14ac:dyDescent="0.25">
      <c r="A127" s="75" t="s">
        <v>1096</v>
      </c>
      <c r="B127" s="98">
        <v>1</v>
      </c>
      <c r="C127" s="99">
        <v>3</v>
      </c>
      <c r="D127" s="76">
        <v>0.55000000000000004</v>
      </c>
      <c r="E127" s="77">
        <v>0.55000000000000004</v>
      </c>
    </row>
    <row r="128" spans="1:5" x14ac:dyDescent="0.25">
      <c r="A128" s="75" t="s">
        <v>1097</v>
      </c>
      <c r="B128" s="98">
        <v>1</v>
      </c>
      <c r="C128" s="99">
        <v>2</v>
      </c>
      <c r="D128" s="76">
        <v>0.55000000000000004</v>
      </c>
      <c r="E128" s="77">
        <v>0.55000000000000004</v>
      </c>
    </row>
    <row r="129" spans="1:5" x14ac:dyDescent="0.25">
      <c r="A129" s="75" t="s">
        <v>1098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1099</v>
      </c>
      <c r="B130" s="98">
        <v>1</v>
      </c>
      <c r="C130" s="99">
        <v>1</v>
      </c>
      <c r="D130" s="76">
        <v>0.55000000000000004</v>
      </c>
      <c r="E130" s="77">
        <v>0.55000000000000004</v>
      </c>
    </row>
    <row r="131" spans="1:5" x14ac:dyDescent="0.25">
      <c r="A131" s="75" t="s">
        <v>1100</v>
      </c>
      <c r="B131" s="98">
        <v>1</v>
      </c>
      <c r="C131" s="99">
        <v>72</v>
      </c>
      <c r="D131" s="76">
        <v>0.55000000000000004</v>
      </c>
      <c r="E131" s="77">
        <v>0.55000000000000004</v>
      </c>
    </row>
    <row r="132" spans="1:5" x14ac:dyDescent="0.25">
      <c r="A132" s="75" t="s">
        <v>1101</v>
      </c>
      <c r="B132" s="98">
        <v>1</v>
      </c>
      <c r="C132" s="99">
        <v>4</v>
      </c>
      <c r="D132" s="76">
        <v>0.56000000000000005</v>
      </c>
      <c r="E132" s="77">
        <v>0.55000000000000004</v>
      </c>
    </row>
    <row r="133" spans="1:5" x14ac:dyDescent="0.25">
      <c r="A133" s="75" t="s">
        <v>1102</v>
      </c>
      <c r="B133" s="98">
        <v>1</v>
      </c>
      <c r="C133" s="99">
        <v>15</v>
      </c>
      <c r="D133" s="76">
        <v>0.55000000000000004</v>
      </c>
      <c r="E133" s="77">
        <v>0.55000000000000004</v>
      </c>
    </row>
    <row r="134" spans="1:5" x14ac:dyDescent="0.25">
      <c r="A134" s="75" t="s">
        <v>1103</v>
      </c>
      <c r="B134" s="98">
        <v>1</v>
      </c>
      <c r="C134" s="99">
        <v>2</v>
      </c>
      <c r="D134" s="76">
        <v>0.55000000000000004</v>
      </c>
      <c r="E134" s="77">
        <v>0.55000000000000004</v>
      </c>
    </row>
    <row r="135" spans="1:5" x14ac:dyDescent="0.25">
      <c r="A135" s="75" t="s">
        <v>1104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1105</v>
      </c>
      <c r="B136" s="98">
        <v>1</v>
      </c>
      <c r="C136" s="99">
        <v>1</v>
      </c>
      <c r="D136" s="76">
        <v>0.54</v>
      </c>
      <c r="E136" s="77">
        <v>0.54</v>
      </c>
    </row>
    <row r="137" spans="1:5" x14ac:dyDescent="0.25">
      <c r="A137" s="75" t="s">
        <v>1106</v>
      </c>
      <c r="B137" s="98">
        <v>1</v>
      </c>
      <c r="C137" s="99">
        <v>36</v>
      </c>
      <c r="D137" s="76">
        <v>0.54</v>
      </c>
      <c r="E137" s="77">
        <v>0.54</v>
      </c>
    </row>
    <row r="138" spans="1:5" x14ac:dyDescent="0.25">
      <c r="A138" s="75" t="s">
        <v>1107</v>
      </c>
      <c r="B138" s="98">
        <v>1</v>
      </c>
      <c r="C138" s="99">
        <v>4</v>
      </c>
      <c r="D138" s="76">
        <v>0.56000000000000005</v>
      </c>
      <c r="E138" s="77">
        <v>0.54</v>
      </c>
    </row>
    <row r="139" spans="1:5" x14ac:dyDescent="0.25">
      <c r="A139" s="75" t="s">
        <v>1108</v>
      </c>
      <c r="B139" s="98">
        <v>1</v>
      </c>
      <c r="C139" s="99">
        <v>4</v>
      </c>
      <c r="D139" s="76">
        <v>0.55000000000000004</v>
      </c>
      <c r="E139" s="77">
        <v>0.54</v>
      </c>
    </row>
    <row r="140" spans="1:5" x14ac:dyDescent="0.25">
      <c r="A140" s="75" t="s">
        <v>1109</v>
      </c>
      <c r="B140" s="98">
        <v>1</v>
      </c>
      <c r="C140" s="99">
        <v>2</v>
      </c>
      <c r="D140" s="76">
        <v>0.54</v>
      </c>
      <c r="E140" s="77">
        <v>0.54</v>
      </c>
    </row>
    <row r="141" spans="1:5" x14ac:dyDescent="0.25">
      <c r="A141" s="75" t="s">
        <v>1110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1111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1112</v>
      </c>
      <c r="B143" s="98">
        <v>1</v>
      </c>
      <c r="C143" s="99">
        <v>17</v>
      </c>
      <c r="D143" s="76">
        <v>0.53</v>
      </c>
      <c r="E143" s="77">
        <v>0.53</v>
      </c>
    </row>
    <row r="144" spans="1:5" x14ac:dyDescent="0.25">
      <c r="A144" s="75" t="s">
        <v>1113</v>
      </c>
      <c r="B144" s="98">
        <v>1</v>
      </c>
      <c r="C144" s="99">
        <v>10</v>
      </c>
      <c r="D144" s="76">
        <v>0.53</v>
      </c>
      <c r="E144" s="77">
        <v>0.53</v>
      </c>
    </row>
    <row r="145" spans="1:5" x14ac:dyDescent="0.25">
      <c r="A145" s="75" t="s">
        <v>1114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1115</v>
      </c>
      <c r="B146" s="98">
        <v>1</v>
      </c>
      <c r="C146" s="99">
        <v>9</v>
      </c>
      <c r="D146" s="76">
        <v>0.53</v>
      </c>
      <c r="E146" s="77">
        <v>0.52</v>
      </c>
    </row>
    <row r="147" spans="1:5" x14ac:dyDescent="0.25">
      <c r="A147" s="75" t="s">
        <v>1116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1117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1118</v>
      </c>
      <c r="B149" s="98">
        <v>2</v>
      </c>
      <c r="C149" s="99">
        <v>1</v>
      </c>
      <c r="D149" s="76">
        <v>0.52</v>
      </c>
      <c r="E149" s="77">
        <v>0.51</v>
      </c>
    </row>
    <row r="150" spans="1:5" x14ac:dyDescent="0.25">
      <c r="A150" s="75" t="s">
        <v>1119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1120</v>
      </c>
      <c r="B151" s="98">
        <v>1</v>
      </c>
      <c r="C151" s="99">
        <v>2</v>
      </c>
      <c r="D151" s="76">
        <v>0.51</v>
      </c>
      <c r="E151" s="77">
        <v>0.5</v>
      </c>
    </row>
    <row r="152" spans="1:5" x14ac:dyDescent="0.25">
      <c r="A152" s="75" t="s">
        <v>1121</v>
      </c>
      <c r="B152" s="98">
        <v>1</v>
      </c>
      <c r="C152" s="99">
        <v>2</v>
      </c>
      <c r="D152" s="76">
        <v>0.5</v>
      </c>
      <c r="E152" s="77">
        <v>0.5</v>
      </c>
    </row>
    <row r="153" spans="1:5" x14ac:dyDescent="0.25">
      <c r="A153" s="75" t="s">
        <v>1122</v>
      </c>
      <c r="B153" s="98">
        <v>1</v>
      </c>
      <c r="C153" s="99">
        <v>55</v>
      </c>
      <c r="D153" s="76">
        <v>0.5</v>
      </c>
      <c r="E153" s="77">
        <v>0.5</v>
      </c>
    </row>
    <row r="154" spans="1:5" x14ac:dyDescent="0.25">
      <c r="A154" s="75" t="s">
        <v>1123</v>
      </c>
      <c r="B154" s="98">
        <v>1</v>
      </c>
      <c r="C154" s="99">
        <v>10</v>
      </c>
      <c r="D154" s="76">
        <v>0.51</v>
      </c>
      <c r="E154" s="77">
        <v>0.5</v>
      </c>
    </row>
    <row r="155" spans="1:5" x14ac:dyDescent="0.25">
      <c r="A155" s="75" t="s">
        <v>1124</v>
      </c>
      <c r="B155" s="98">
        <v>1</v>
      </c>
      <c r="C155" s="99">
        <v>14</v>
      </c>
      <c r="D155" s="76">
        <v>0.5</v>
      </c>
      <c r="E155" s="77">
        <v>0.5</v>
      </c>
    </row>
    <row r="156" spans="1:5" x14ac:dyDescent="0.25">
      <c r="A156" s="75" t="s">
        <v>1125</v>
      </c>
      <c r="B156" s="98">
        <v>2</v>
      </c>
      <c r="C156" s="99">
        <v>1</v>
      </c>
      <c r="D156" s="76">
        <v>0.49</v>
      </c>
      <c r="E156" s="77">
        <v>0.49</v>
      </c>
    </row>
    <row r="157" spans="1:5" x14ac:dyDescent="0.25">
      <c r="A157" s="75" t="s">
        <v>1126</v>
      </c>
      <c r="B157" s="98">
        <v>2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1127</v>
      </c>
      <c r="B158" s="98">
        <v>1</v>
      </c>
      <c r="C158" s="99">
        <v>6</v>
      </c>
      <c r="D158" s="76">
        <v>0.5</v>
      </c>
      <c r="E158" s="77">
        <v>0.49</v>
      </c>
    </row>
    <row r="159" spans="1:5" x14ac:dyDescent="0.25">
      <c r="A159" s="75" t="s">
        <v>1128</v>
      </c>
      <c r="B159" s="98">
        <v>1</v>
      </c>
      <c r="C159" s="99">
        <v>36</v>
      </c>
      <c r="D159" s="76">
        <v>0.49</v>
      </c>
      <c r="E159" s="77">
        <v>0.49</v>
      </c>
    </row>
    <row r="160" spans="1:5" x14ac:dyDescent="0.25">
      <c r="A160" s="75" t="s">
        <v>1129</v>
      </c>
      <c r="B160" s="98">
        <v>1</v>
      </c>
      <c r="C160" s="99">
        <v>7</v>
      </c>
      <c r="D160" s="76">
        <v>0.49</v>
      </c>
      <c r="E160" s="77">
        <v>0.49</v>
      </c>
    </row>
    <row r="161" spans="1:5" x14ac:dyDescent="0.25">
      <c r="A161" s="75" t="s">
        <v>1130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1131</v>
      </c>
      <c r="B162" s="98">
        <v>1</v>
      </c>
      <c r="C162" s="99">
        <v>6</v>
      </c>
      <c r="D162" s="76">
        <v>0.49</v>
      </c>
      <c r="E162" s="77">
        <v>0.49</v>
      </c>
    </row>
    <row r="163" spans="1:5" x14ac:dyDescent="0.25">
      <c r="A163" s="75" t="s">
        <v>1132</v>
      </c>
      <c r="B163" s="98">
        <v>1</v>
      </c>
      <c r="C163" s="99">
        <v>4</v>
      </c>
      <c r="D163" s="76">
        <v>0.5</v>
      </c>
      <c r="E163" s="77">
        <v>0.49</v>
      </c>
    </row>
    <row r="164" spans="1:5" x14ac:dyDescent="0.25">
      <c r="A164" s="75" t="s">
        <v>1133</v>
      </c>
      <c r="B164" s="98">
        <v>1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1134</v>
      </c>
      <c r="B165" s="98">
        <v>1</v>
      </c>
      <c r="C165" s="99">
        <v>2</v>
      </c>
      <c r="D165" s="76">
        <v>0.48</v>
      </c>
      <c r="E165" s="77">
        <v>0.48</v>
      </c>
    </row>
    <row r="166" spans="1:5" x14ac:dyDescent="0.25">
      <c r="A166" s="75" t="s">
        <v>1135</v>
      </c>
      <c r="B166" s="98">
        <v>3</v>
      </c>
      <c r="C166" s="99">
        <v>1</v>
      </c>
      <c r="D166" s="76">
        <v>0.48</v>
      </c>
      <c r="E166" s="77">
        <v>0.48</v>
      </c>
    </row>
    <row r="167" spans="1:5" x14ac:dyDescent="0.25">
      <c r="A167" s="75" t="s">
        <v>1136</v>
      </c>
      <c r="B167" s="98">
        <v>2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1137</v>
      </c>
      <c r="B168" s="98">
        <v>1</v>
      </c>
      <c r="C168" s="99">
        <v>39</v>
      </c>
      <c r="D168" s="76">
        <v>0.48</v>
      </c>
      <c r="E168" s="77">
        <v>0.48</v>
      </c>
    </row>
    <row r="169" spans="1:5" x14ac:dyDescent="0.25">
      <c r="A169" s="75" t="s">
        <v>1138</v>
      </c>
      <c r="B169" s="98">
        <v>1</v>
      </c>
      <c r="C169" s="99">
        <v>4</v>
      </c>
      <c r="D169" s="76">
        <v>0.49</v>
      </c>
      <c r="E169" s="77">
        <v>0.48</v>
      </c>
    </row>
    <row r="170" spans="1:5" x14ac:dyDescent="0.25">
      <c r="A170" s="75" t="s">
        <v>1139</v>
      </c>
      <c r="B170" s="98">
        <v>1</v>
      </c>
      <c r="C170" s="99">
        <v>4</v>
      </c>
      <c r="D170" s="76">
        <v>0.49</v>
      </c>
      <c r="E170" s="77">
        <v>0.48</v>
      </c>
    </row>
    <row r="171" spans="1:5" x14ac:dyDescent="0.25">
      <c r="A171" s="75" t="s">
        <v>1140</v>
      </c>
      <c r="B171" s="98">
        <v>1</v>
      </c>
      <c r="C171" s="99">
        <v>19</v>
      </c>
      <c r="D171" s="76">
        <v>0.48</v>
      </c>
      <c r="E171" s="77">
        <v>0.48</v>
      </c>
    </row>
    <row r="172" spans="1:5" x14ac:dyDescent="0.25">
      <c r="A172" s="75" t="s">
        <v>1141</v>
      </c>
      <c r="B172" s="98">
        <v>1</v>
      </c>
      <c r="C172" s="99">
        <v>3</v>
      </c>
      <c r="D172" s="76">
        <v>0.48</v>
      </c>
      <c r="E172" s="77">
        <v>0.48</v>
      </c>
    </row>
    <row r="173" spans="1:5" x14ac:dyDescent="0.25">
      <c r="A173" s="75" t="s">
        <v>1142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1143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1144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1145</v>
      </c>
      <c r="B176" s="98">
        <v>2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1146</v>
      </c>
      <c r="B177" s="98">
        <v>1</v>
      </c>
      <c r="C177" s="99">
        <v>18</v>
      </c>
      <c r="D177" s="76">
        <v>0.46</v>
      </c>
      <c r="E177" s="77">
        <v>0.47000000000000003</v>
      </c>
    </row>
    <row r="178" spans="1:5" x14ac:dyDescent="0.25">
      <c r="A178" s="75" t="s">
        <v>1147</v>
      </c>
      <c r="B178" s="98">
        <v>1</v>
      </c>
      <c r="C178" s="99">
        <v>7</v>
      </c>
      <c r="D178" s="76">
        <v>0.47000000000000003</v>
      </c>
      <c r="E178" s="77">
        <v>0.47000000000000003</v>
      </c>
    </row>
    <row r="179" spans="1:5" x14ac:dyDescent="0.25">
      <c r="A179" s="75" t="s">
        <v>1148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1149</v>
      </c>
      <c r="B180" s="98">
        <v>4</v>
      </c>
      <c r="C180" s="99">
        <v>1</v>
      </c>
      <c r="D180" s="76">
        <v>0.47000000000000003</v>
      </c>
      <c r="E180" s="77">
        <v>0.47000000000000003</v>
      </c>
    </row>
    <row r="181" spans="1:5" x14ac:dyDescent="0.25">
      <c r="A181" s="75" t="s">
        <v>1150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1151</v>
      </c>
      <c r="B182" s="98">
        <v>1</v>
      </c>
      <c r="C182" s="99">
        <v>7</v>
      </c>
      <c r="D182" s="76">
        <v>0.46</v>
      </c>
      <c r="E182" s="77">
        <v>0.46</v>
      </c>
    </row>
    <row r="183" spans="1:5" x14ac:dyDescent="0.25">
      <c r="A183" s="75" t="s">
        <v>1152</v>
      </c>
      <c r="B183" s="98">
        <v>1</v>
      </c>
      <c r="C183" s="99">
        <v>3</v>
      </c>
      <c r="D183" s="76">
        <v>0.46</v>
      </c>
      <c r="E183" s="77">
        <v>0.46</v>
      </c>
    </row>
    <row r="184" spans="1:5" x14ac:dyDescent="0.25">
      <c r="A184" s="75" t="s">
        <v>1153</v>
      </c>
      <c r="B184" s="98">
        <v>1</v>
      </c>
      <c r="C184" s="99">
        <v>6</v>
      </c>
      <c r="D184" s="76">
        <v>0.46</v>
      </c>
      <c r="E184" s="77">
        <v>0.46</v>
      </c>
    </row>
    <row r="185" spans="1:5" x14ac:dyDescent="0.25">
      <c r="A185" s="75" t="s">
        <v>1154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1155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1156</v>
      </c>
      <c r="B187" s="98">
        <v>4</v>
      </c>
      <c r="C187" s="99">
        <v>1</v>
      </c>
      <c r="D187" s="76">
        <v>0.46</v>
      </c>
      <c r="E187" s="77">
        <v>0.46</v>
      </c>
    </row>
    <row r="188" spans="1:5" x14ac:dyDescent="0.25">
      <c r="A188" s="75" t="s">
        <v>1157</v>
      </c>
      <c r="B188" s="98">
        <v>1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1158</v>
      </c>
      <c r="B189" s="98">
        <v>2</v>
      </c>
      <c r="C189" s="99">
        <v>1</v>
      </c>
      <c r="D189" s="76">
        <v>0.45</v>
      </c>
      <c r="E189" s="77">
        <v>0.45</v>
      </c>
    </row>
    <row r="190" spans="1:5" x14ac:dyDescent="0.25">
      <c r="A190" s="75" t="s">
        <v>1159</v>
      </c>
      <c r="B190" s="98">
        <v>1</v>
      </c>
      <c r="C190" s="99">
        <v>2</v>
      </c>
      <c r="D190" s="76">
        <v>0.45</v>
      </c>
      <c r="E190" s="77">
        <v>0.45</v>
      </c>
    </row>
    <row r="191" spans="1:5" x14ac:dyDescent="0.25">
      <c r="A191" s="75" t="s">
        <v>1160</v>
      </c>
      <c r="B191" s="98">
        <v>1</v>
      </c>
      <c r="C191" s="99">
        <v>5</v>
      </c>
      <c r="D191" s="76">
        <v>0.45</v>
      </c>
      <c r="E191" s="77">
        <v>0.45</v>
      </c>
    </row>
    <row r="192" spans="1:5" x14ac:dyDescent="0.25">
      <c r="A192" s="75" t="s">
        <v>1161</v>
      </c>
      <c r="B192" s="98">
        <v>1</v>
      </c>
      <c r="C192" s="99">
        <v>4</v>
      </c>
      <c r="D192" s="76">
        <v>0.45</v>
      </c>
      <c r="E192" s="77">
        <v>0.45</v>
      </c>
    </row>
    <row r="193" spans="1:5" x14ac:dyDescent="0.25">
      <c r="A193" s="75" t="s">
        <v>1162</v>
      </c>
      <c r="B193" s="98">
        <v>1</v>
      </c>
      <c r="C193" s="99">
        <v>9</v>
      </c>
      <c r="D193" s="76">
        <v>0.45</v>
      </c>
      <c r="E193" s="77">
        <v>0.45</v>
      </c>
    </row>
    <row r="194" spans="1:5" x14ac:dyDescent="0.25">
      <c r="A194" s="75" t="s">
        <v>1163</v>
      </c>
      <c r="B194" s="98">
        <v>1</v>
      </c>
      <c r="C194" s="99">
        <v>27</v>
      </c>
      <c r="D194" s="76">
        <v>0.46</v>
      </c>
      <c r="E194" s="77">
        <v>0.45</v>
      </c>
    </row>
    <row r="195" spans="1:5" x14ac:dyDescent="0.25">
      <c r="A195" s="75" t="s">
        <v>1164</v>
      </c>
      <c r="B195" s="98">
        <v>1</v>
      </c>
      <c r="C195" s="99">
        <v>8</v>
      </c>
      <c r="D195" s="76">
        <v>0.46</v>
      </c>
      <c r="E195" s="77">
        <v>0.45</v>
      </c>
    </row>
    <row r="196" spans="1:5" x14ac:dyDescent="0.25">
      <c r="A196" s="75" t="s">
        <v>1165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1166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1167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1168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1169</v>
      </c>
      <c r="B200" s="98">
        <v>1</v>
      </c>
      <c r="C200" s="99">
        <v>35</v>
      </c>
      <c r="D200" s="76">
        <v>0.43</v>
      </c>
      <c r="E200" s="77">
        <v>0.43</v>
      </c>
    </row>
    <row r="201" spans="1:5" x14ac:dyDescent="0.25">
      <c r="A201" s="75" t="s">
        <v>1170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1171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1172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1173</v>
      </c>
      <c r="B204" s="98">
        <v>1</v>
      </c>
      <c r="C204" s="99">
        <v>7</v>
      </c>
      <c r="D204" s="76">
        <v>0.42</v>
      </c>
      <c r="E204" s="77">
        <v>0.42</v>
      </c>
    </row>
    <row r="205" spans="1:5" x14ac:dyDescent="0.25">
      <c r="A205" s="75" t="s">
        <v>1174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1175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1176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1177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1178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1179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1180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1181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1182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1183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1184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1185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1186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1187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1188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1189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1190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1191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1192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1193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1194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1195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1196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1197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1198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1199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1200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1201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1202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1203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1204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1205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1206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1207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1208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1209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1210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1211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1212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1213</v>
      </c>
      <c r="B244" s="98">
        <v>10</v>
      </c>
      <c r="C244" s="99">
        <v>1</v>
      </c>
      <c r="D244" s="76">
        <v>0.24</v>
      </c>
      <c r="E244" s="77">
        <v>0.25</v>
      </c>
    </row>
    <row r="245" spans="1:5" x14ac:dyDescent="0.25">
      <c r="A245" s="75" t="s">
        <v>1214</v>
      </c>
      <c r="B245" s="98">
        <v>1</v>
      </c>
      <c r="C245" s="99">
        <v>13</v>
      </c>
      <c r="D245" s="76">
        <v>0.24</v>
      </c>
      <c r="E245" s="77">
        <v>0.24</v>
      </c>
    </row>
    <row r="246" spans="1:5" x14ac:dyDescent="0.25">
      <c r="A246" s="75" t="s">
        <v>1215</v>
      </c>
      <c r="B246" s="98">
        <v>1</v>
      </c>
      <c r="C246" s="99">
        <v>3</v>
      </c>
      <c r="D246" s="76">
        <v>0.23</v>
      </c>
      <c r="E246" s="77">
        <v>0.24</v>
      </c>
    </row>
    <row r="247" spans="1:5" x14ac:dyDescent="0.25">
      <c r="A247" s="75" t="s">
        <v>1216</v>
      </c>
      <c r="B247" s="98">
        <v>10</v>
      </c>
      <c r="C247" s="99">
        <v>1</v>
      </c>
      <c r="D247" s="76">
        <v>0.24</v>
      </c>
      <c r="E247" s="77">
        <v>0.24</v>
      </c>
    </row>
    <row r="248" spans="1:5" x14ac:dyDescent="0.25">
      <c r="A248" s="75" t="s">
        <v>1217</v>
      </c>
      <c r="B248" s="98">
        <v>1</v>
      </c>
      <c r="C248" s="99">
        <v>1</v>
      </c>
      <c r="D248" s="76">
        <v>0.23</v>
      </c>
      <c r="E248" s="77">
        <v>0.23</v>
      </c>
    </row>
    <row r="249" spans="1:5" x14ac:dyDescent="0.25">
      <c r="A249" s="75" t="s">
        <v>1218</v>
      </c>
      <c r="B249" s="98">
        <v>1</v>
      </c>
      <c r="C249" s="99">
        <v>4</v>
      </c>
      <c r="D249" s="76">
        <v>0.23</v>
      </c>
      <c r="E249" s="77">
        <v>0.23</v>
      </c>
    </row>
    <row r="250" spans="1:5" x14ac:dyDescent="0.25">
      <c r="A250" s="75" t="s">
        <v>1219</v>
      </c>
      <c r="B250" s="98">
        <v>1</v>
      </c>
      <c r="C250" s="99">
        <v>1</v>
      </c>
      <c r="D250" s="76">
        <v>0.23</v>
      </c>
      <c r="E250" s="77">
        <v>0.23</v>
      </c>
    </row>
    <row r="251" spans="1:5" x14ac:dyDescent="0.25">
      <c r="A251" s="75" t="s">
        <v>1220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1221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1222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1223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1224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1225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1226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1227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1228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1229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7:E17"/>
    <mergeCell ref="A18:A19"/>
    <mergeCell ref="B18:B19"/>
    <mergeCell ref="C18:C19"/>
    <mergeCell ref="D18:D19"/>
    <mergeCell ref="E18:E19"/>
    <mergeCell ref="A1:E1"/>
    <mergeCell ref="A2:E2"/>
    <mergeCell ref="A3:A4"/>
    <mergeCell ref="B3:B4"/>
    <mergeCell ref="C3:C4"/>
    <mergeCell ref="D3:D4"/>
    <mergeCell ref="E3:E4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tabSelected="1" view="pageBreakPreview" topLeftCell="A345" zoomScaleNormal="100" zoomScaleSheetLayoutView="100" workbookViewId="0">
      <selection activeCell="C360" sqref="C360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1230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22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8.298305110379213E-2</v>
      </c>
      <c r="D5" s="40">
        <v>8.2785849343710846E-2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0.17295671547588296</v>
      </c>
      <c r="D6" s="45">
        <v>0.17261801023289378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0.12579243900712109</v>
      </c>
      <c r="D7" s="50">
        <v>0.12578036239457197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0.15759747263691032</v>
      </c>
      <c r="D8" s="50">
        <v>0.15740400237346691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0.15171792622230168</v>
      </c>
      <c r="D9" s="50">
        <v>0.15304722646081872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0.25511111585262614</v>
      </c>
      <c r="D10" s="50">
        <v>0.25506176885394422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5.9796070047938764E-2</v>
      </c>
      <c r="D11" s="50">
        <v>5.9722537238933206E-2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0.15005077723677784</v>
      </c>
      <c r="D12" s="50">
        <v>0.14960886362952464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9.3017159918755879E-2</v>
      </c>
      <c r="D13" s="50">
        <v>9.2839166769016671E-2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1231</v>
      </c>
      <c r="C14" s="39">
        <v>0.16004928628006504</v>
      </c>
      <c r="D14" s="50">
        <v>0.16032483420183219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1232</v>
      </c>
      <c r="C15" s="39">
        <v>0.18452941448685029</v>
      </c>
      <c r="D15" s="50">
        <v>0.1839916678618925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0.22344045586573025</v>
      </c>
      <c r="D16" s="50">
        <v>0.2222931071494581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0.11718476672877035</v>
      </c>
      <c r="D17" s="50">
        <v>0.11683187921908679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0.18201840288838411</v>
      </c>
      <c r="D18" s="50">
        <v>0.18177469102690452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5.7790871119805562E-2</v>
      </c>
      <c r="D19" s="50">
        <v>5.7742047198756065E-2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0.12400719532014119</v>
      </c>
      <c r="D20" s="50">
        <v>0.12362963150828034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6.7661226261165872E-2</v>
      </c>
      <c r="D21" s="50">
        <v>6.7649450745498899E-2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0.14374997742609771</v>
      </c>
      <c r="D22" s="50">
        <v>0.14339763273021944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0.20859870560198931</v>
      </c>
      <c r="D23" s="50">
        <v>0.20870543807632339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0.10956982491574778</v>
      </c>
      <c r="D24" s="50">
        <v>0.11014264845503491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0.12669598833697326</v>
      </c>
      <c r="D25" s="50">
        <v>0.12653845113423901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0.10537581237243873</v>
      </c>
      <c r="D26" s="50">
        <v>0.1051781338359554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1233</v>
      </c>
      <c r="C27" s="39">
        <v>0.13279516690852528</v>
      </c>
      <c r="D27" s="50">
        <v>0.13245698861678393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0.18433336947720183</v>
      </c>
      <c r="D28" s="50">
        <v>0.18383660031657476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0.23319851886616833</v>
      </c>
      <c r="D29" s="50">
        <v>0.2329700686722381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0.12097391469727241</v>
      </c>
      <c r="D30" s="50">
        <v>0.12071153604419109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0.21231823793102239</v>
      </c>
      <c r="D31" s="50">
        <v>0.21279656415396681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7.2186815869457466E-2</v>
      </c>
      <c r="D32" s="50">
        <v>7.2148446367619593E-2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0.18398509200467456</v>
      </c>
      <c r="D33" s="50">
        <v>0.18367018343383387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0.10975542132812208</v>
      </c>
      <c r="D34" s="50">
        <v>0.10943515568380882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0.16162811419511489</v>
      </c>
      <c r="D35" s="50">
        <v>0.16124918311477743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0.11910947129239112</v>
      </c>
      <c r="D36" s="50">
        <v>0.11873741557811575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0.12168856664228558</v>
      </c>
      <c r="D37" s="50">
        <v>0.1223743237757898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0.2918923134031251</v>
      </c>
      <c r="D38" s="50">
        <v>0.29101985021206778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0.1109950316148421</v>
      </c>
      <c r="D39" s="50">
        <v>0.1108178680519246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0.16594920753083137</v>
      </c>
      <c r="D40" s="50">
        <v>0.16656645666999326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1234</v>
      </c>
      <c r="C41" s="39">
        <v>0.15884157812983737</v>
      </c>
      <c r="D41" s="50">
        <v>0.15881301493430641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1235</v>
      </c>
      <c r="C42" s="39">
        <v>6.6326318932272726E-2</v>
      </c>
      <c r="D42" s="50">
        <v>6.6147196256123864E-2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1236</v>
      </c>
      <c r="C43" s="39">
        <v>0.10487111832036453</v>
      </c>
      <c r="D43" s="50">
        <v>0.10458790050175698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0.11553201310512115</v>
      </c>
      <c r="D44" s="50">
        <v>0.11645989034088948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6.9164340716328251E-2</v>
      </c>
      <c r="D45" s="50">
        <v>6.915506053600011E-2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7.6919263900944279E-2</v>
      </c>
      <c r="D46" s="50">
        <v>7.7650624589299624E-2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0.11624662826968057</v>
      </c>
      <c r="D47" s="50">
        <v>0.11715259203690075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0.16249697636772117</v>
      </c>
      <c r="D48" s="50">
        <v>0.16246195526004376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7.3579631927923717E-2</v>
      </c>
      <c r="D49" s="50">
        <v>7.3418034221985728E-2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0.13614245321504667</v>
      </c>
      <c r="D50" s="50">
        <v>0.13575849087105246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0.2462657698371741</v>
      </c>
      <c r="D51" s="50">
        <v>0.2459833925224813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0.10065803348272054</v>
      </c>
      <c r="D52" s="50">
        <v>0.10038526220745554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1237</v>
      </c>
      <c r="C53" s="39">
        <v>7.532965568645518E-2</v>
      </c>
      <c r="D53" s="50">
        <v>7.5209923327083039E-2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1238</v>
      </c>
      <c r="C54" s="39">
        <v>0.11910664366272655</v>
      </c>
      <c r="D54" s="50">
        <v>0.11891733018010568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9.5179509648858421E-2</v>
      </c>
      <c r="D55" s="50">
        <v>9.4911604302925806E-2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1239</v>
      </c>
      <c r="C56" s="39">
        <v>6.6438410553887967E-2</v>
      </c>
      <c r="D56" s="50">
        <v>6.6420084739956822E-2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1240</v>
      </c>
      <c r="C57" s="39">
        <v>0.10504835073582749</v>
      </c>
      <c r="D57" s="50">
        <v>0.10501937507982806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5.8194287024401173E-2</v>
      </c>
      <c r="D58" s="50">
        <v>5.8061861972646234E-2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0.20864375157623974</v>
      </c>
      <c r="D59" s="50">
        <v>0.20852633290592232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0.21214678163816755</v>
      </c>
      <c r="D60" s="50">
        <v>0.21189314712123952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0.20959790278880755</v>
      </c>
      <c r="D61" s="58">
        <v>0.20932955343922202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0.17051940867874144</v>
      </c>
      <c r="D62" s="58">
        <v>0.17044859870799961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0.19655699086541459</v>
      </c>
      <c r="D63" s="58">
        <v>0.19626059268725676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0.12485580050617837</v>
      </c>
      <c r="D64" s="58">
        <v>0.12447504389145864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0.10526793959848342</v>
      </c>
      <c r="D65" s="58">
        <v>0.10536103379600313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6.4412922246352783E-2</v>
      </c>
      <c r="D66" s="58">
        <v>6.4225652089051996E-2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0.11058118430473754</v>
      </c>
      <c r="D67" s="50">
        <v>0.11033019858864954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1241</v>
      </c>
      <c r="C68" s="39">
        <v>6.9706117704676121E-2</v>
      </c>
      <c r="D68" s="50">
        <v>7.0597069496532827E-2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7.8270640304484773E-2</v>
      </c>
      <c r="D69" s="50">
        <v>7.8078907480875023E-2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1242</v>
      </c>
      <c r="C70" s="39">
        <v>0.15562077850700992</v>
      </c>
      <c r="D70" s="50">
        <v>0.1550832130910722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0.13227235582352964</v>
      </c>
      <c r="D71" s="50">
        <v>0.13224562003769327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0.11285789999330968</v>
      </c>
      <c r="D72" s="50">
        <v>0.11245019864184444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0.11529190476654866</v>
      </c>
      <c r="D73" s="50">
        <v>0.1152743223575841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0.22994472269702704</v>
      </c>
      <c r="D74" s="50">
        <v>0.23046936800854759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0.10558888282284161</v>
      </c>
      <c r="D75" s="50">
        <v>0.10560313865967373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0.12130134457749017</v>
      </c>
      <c r="D76" s="50">
        <v>0.12135841156006719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6.0406348755645198E-2</v>
      </c>
      <c r="D77" s="50">
        <v>6.0819392702673253E-2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0.17819441673746997</v>
      </c>
      <c r="D78" s="50">
        <v>0.17784087159318351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0.15846659173200933</v>
      </c>
      <c r="D79" s="50">
        <v>0.15835913246271313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0.13333171900793961</v>
      </c>
      <c r="D80" s="50">
        <v>0.13348463618925421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0.20999561002208864</v>
      </c>
      <c r="D81" s="50">
        <v>0.2093533219037631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1243</v>
      </c>
      <c r="C82" s="39">
        <v>7.9110681752938811E-2</v>
      </c>
      <c r="D82" s="50">
        <v>7.8975044433853364E-2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1244</v>
      </c>
      <c r="C83" s="39">
        <v>0.12508497079400432</v>
      </c>
      <c r="D83" s="50">
        <v>0.1248705093619898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0.12235708282707644</v>
      </c>
      <c r="D84" s="50">
        <v>0.12196783959729619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5.0802368441265393E-2</v>
      </c>
      <c r="D85" s="50">
        <v>5.0704893227841899E-2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0.22740874519713319</v>
      </c>
      <c r="D86" s="50">
        <v>0.22766858508784005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0.12380829919455863</v>
      </c>
      <c r="D87" s="50">
        <v>0.12427148616324821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1245</v>
      </c>
      <c r="C88" s="39">
        <v>6.6128197480686129E-2</v>
      </c>
      <c r="D88" s="50">
        <v>6.591261499686854E-2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6.3152447529622929E-2</v>
      </c>
      <c r="D89" s="50">
        <v>6.3060742530993225E-2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1246</v>
      </c>
      <c r="C90" s="39">
        <v>7.723132225211532E-2</v>
      </c>
      <c r="D90" s="50">
        <v>7.7038386219275223E-2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1247</v>
      </c>
      <c r="C91" s="39">
        <v>0.12211344251156465</v>
      </c>
      <c r="D91" s="50">
        <v>0.12180838385831878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9.7298019419416903E-2</v>
      </c>
      <c r="D92" s="50">
        <v>9.6978353659814359E-2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0.16370951443964754</v>
      </c>
      <c r="D93" s="50">
        <v>0.16368136942608422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5.754539789675505E-2</v>
      </c>
      <c r="D94" s="50">
        <v>5.7511837360856161E-2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0.22574308479619129</v>
      </c>
      <c r="D95" s="50">
        <v>0.22514674262974901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9.6224632085198727E-2</v>
      </c>
      <c r="D96" s="50">
        <v>9.6510208840145495E-2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0.19152142206663472</v>
      </c>
      <c r="D97" s="50">
        <v>0.19316243301490699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1248</v>
      </c>
      <c r="C98" s="39">
        <v>7.0522689001167149E-2</v>
      </c>
      <c r="D98" s="50">
        <v>7.0310648959523631E-2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5.9166124429047097E-2</v>
      </c>
      <c r="D99" s="50">
        <v>5.9115523176516957E-2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0.14994921919080378</v>
      </c>
      <c r="D100" s="50">
        <v>0.14974947519625512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1249</v>
      </c>
      <c r="C101" s="39">
        <v>0.19743796327110044</v>
      </c>
      <c r="D101" s="50">
        <v>0.19734629705141657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0.19508622419888269</v>
      </c>
      <c r="D102" s="50">
        <v>0.19493878684221239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0.1119744444801222</v>
      </c>
      <c r="D103" s="50">
        <v>0.11173639677839811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8.937189905526885E-2</v>
      </c>
      <c r="D104" s="50">
        <v>8.9090829307203079E-2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0.18572124467282147</v>
      </c>
      <c r="D105" s="50">
        <v>0.1856876809817497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0.16722968200789071</v>
      </c>
      <c r="D106" s="50">
        <v>0.16657896753344822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7.695666845139329E-2</v>
      </c>
      <c r="D107" s="50">
        <v>7.6755722786122443E-2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0.25331293460173709</v>
      </c>
      <c r="D108" s="50">
        <v>0.25269624566047433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0.23132130338142604</v>
      </c>
      <c r="D109" s="50">
        <v>0.23052748738134277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7.6628329480294188E-2</v>
      </c>
      <c r="D110" s="50">
        <v>7.6391373788462835E-2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0.15811782324981946</v>
      </c>
      <c r="D111" s="50">
        <v>0.15752802557310286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0.16117086360645649</v>
      </c>
      <c r="D112" s="50">
        <v>0.16147517394445532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0.11354485624517209</v>
      </c>
      <c r="D113" s="50">
        <v>0.113499200570298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0.28194398127211284</v>
      </c>
      <c r="D114" s="50">
        <v>0.28190933244925975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0.20984454803018615</v>
      </c>
      <c r="D115" s="50">
        <v>0.20977345532101241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0.21966379168638078</v>
      </c>
      <c r="D116" s="50">
        <v>0.21891365422652234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0.16698058473927091</v>
      </c>
      <c r="D117" s="50">
        <v>0.16693634518606559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0.10250771197201626</v>
      </c>
      <c r="D118" s="50">
        <v>0.10236391715913457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0.31546061919701535</v>
      </c>
      <c r="D119" s="50">
        <v>0.31644971529789545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0.16181431804997143</v>
      </c>
      <c r="D120" s="50">
        <v>0.16158641572885263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0.17786886359587498</v>
      </c>
      <c r="D121" s="50">
        <v>0.17766937169031052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1250</v>
      </c>
      <c r="C122" s="39">
        <v>0.27970659460638331</v>
      </c>
      <c r="D122" s="50">
        <v>0.27965983192435817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0.27555984669632833</v>
      </c>
      <c r="D123" s="50">
        <v>0.27555737923895879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5.1323507697749078E-2</v>
      </c>
      <c r="D124" s="50">
        <v>5.1167440701958729E-2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6.7200204510896783E-2</v>
      </c>
      <c r="D125" s="50">
        <v>6.7200109079668252E-2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5.8166018716401931E-2</v>
      </c>
      <c r="D126" s="50">
        <v>5.8145216929656657E-2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9.1968550783906824E-2</v>
      </c>
      <c r="D127" s="50">
        <v>9.1935660271148745E-2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9.1970642380701378E-2</v>
      </c>
      <c r="D128" s="50">
        <v>9.1964579710689012E-2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0.22117813686255994</v>
      </c>
      <c r="D129" s="50">
        <v>0.2215286319912218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0.2136184719561251</v>
      </c>
      <c r="D130" s="50">
        <v>0.21317981483484155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0.24921376431008155</v>
      </c>
      <c r="D131" s="50">
        <v>0.24855320144065807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0.25041989865683351</v>
      </c>
      <c r="D132" s="50">
        <v>0.24978062793641037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0.25052887834712345</v>
      </c>
      <c r="D133" s="50">
        <v>0.24991233975169241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0.24878841038715607</v>
      </c>
      <c r="D134" s="50">
        <v>0.24820768483905103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0.12904213381312074</v>
      </c>
      <c r="D135" s="50">
        <v>0.12913377500860027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5.5992915914240542E-2</v>
      </c>
      <c r="D136" s="50">
        <v>5.5812472261500115E-2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0.20513052310237004</v>
      </c>
      <c r="D137" s="50">
        <v>0.20454272988906666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0.18397333108737696</v>
      </c>
      <c r="D138" s="50">
        <v>0.18369245271676682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0.12558884281380972</v>
      </c>
      <c r="D139" s="50">
        <v>0.12591318142814345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9.0895434630276314E-2</v>
      </c>
      <c r="D140" s="50">
        <v>9.0861705435471882E-2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8.6227062327237605E-2</v>
      </c>
      <c r="D141" s="50">
        <v>8.6013842929271361E-2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5.4577973002481669E-2</v>
      </c>
      <c r="D142" s="50">
        <v>5.4430583836750472E-2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0.11212521318671989</v>
      </c>
      <c r="D143" s="50">
        <v>0.11265788067517568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0.21582567714512846</v>
      </c>
      <c r="D144" s="50">
        <v>0.21505226989008103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0.26913958440253788</v>
      </c>
      <c r="D145" s="50">
        <v>0.268920671323163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0.26835656574908262</v>
      </c>
      <c r="D146" s="50">
        <v>0.26817463600766445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8.9115455558754761E-2</v>
      </c>
      <c r="D147" s="50">
        <v>8.9380025758664661E-2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0.10111344806007005</v>
      </c>
      <c r="D148" s="50">
        <v>0.10082318967324297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0.33461801897540394</v>
      </c>
      <c r="D149" s="50">
        <v>0.33466319234388481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1251</v>
      </c>
      <c r="C150" s="39">
        <v>8.8999934128459107E-2</v>
      </c>
      <c r="D150" s="50">
        <v>9.2852349993584271E-2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1252</v>
      </c>
      <c r="C151" s="39">
        <v>0.17104257567668474</v>
      </c>
      <c r="D151" s="50">
        <v>0.17086233705382345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0.49965449455881084</v>
      </c>
      <c r="D152" s="50">
        <v>0.51450749411108521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1253</v>
      </c>
      <c r="C153" s="39">
        <v>0.31374868830844238</v>
      </c>
      <c r="D153" s="50">
        <v>0.31374594220077706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0.24131307352490053</v>
      </c>
      <c r="D154" s="50">
        <v>0.24104443094739478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9.9416297047709393E-2</v>
      </c>
      <c r="D155" s="50">
        <v>9.9351405603487528E-2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0.1441761114357091</v>
      </c>
      <c r="D156" s="50">
        <v>0.14416727886156175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0.22118828254845652</v>
      </c>
      <c r="D157" s="50">
        <v>0.22035225771379538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8.9100467074132092E-2</v>
      </c>
      <c r="D158" s="50">
        <v>8.9002432241684359E-2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0.242740420227261</v>
      </c>
      <c r="D159" s="50">
        <v>0.24373065978912187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7.7369782131635631E-2</v>
      </c>
      <c r="D160" s="50">
        <v>7.7351568782970809E-2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5.0681485647609201E-2</v>
      </c>
      <c r="D161" s="50">
        <v>5.0641252090912088E-2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0.20535169816276144</v>
      </c>
      <c r="D162" s="50">
        <v>0.20485363384857813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6.0296047346527326E-2</v>
      </c>
      <c r="D163" s="50">
        <v>6.0193151571200476E-2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1254</v>
      </c>
      <c r="C164" s="39">
        <v>0.12000341019687061</v>
      </c>
      <c r="D164" s="50">
        <v>0.11999361997092159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0.33742051172116738</v>
      </c>
      <c r="D165" s="50">
        <v>0.3374523507838596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0.3362893188085298</v>
      </c>
      <c r="D166" s="50">
        <v>0.33632206025407058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0.26869738288435963</v>
      </c>
      <c r="D167" s="50">
        <v>0.26737883218465641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3.4418195639876713E-2</v>
      </c>
      <c r="D168" s="50">
        <v>3.439924986645751E-2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0.18167388210271243</v>
      </c>
      <c r="D169" s="50">
        <v>0.18309438812852605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0.11203541076000256</v>
      </c>
      <c r="D170" s="50">
        <v>0.11231673010020005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0.34967058033882703</v>
      </c>
      <c r="D171" s="50">
        <v>0.34907684372926429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0.13915240045639493</v>
      </c>
      <c r="D172" s="50">
        <v>0.1391520689201502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1255</v>
      </c>
      <c r="C173" s="39">
        <v>6.9342137010325072E-2</v>
      </c>
      <c r="D173" s="50">
        <v>7.0156302074082313E-2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1256</v>
      </c>
      <c r="C174" s="39">
        <v>5.3229515261829986E-2</v>
      </c>
      <c r="D174" s="50">
        <v>5.3143877199672708E-2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1257</v>
      </c>
      <c r="C175" s="39">
        <v>8.3255297379441082E-2</v>
      </c>
      <c r="D175" s="50">
        <v>8.3064034424632421E-2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1258</v>
      </c>
      <c r="C176" s="79">
        <v>7.1956409892759324E-2</v>
      </c>
      <c r="D176" s="50">
        <v>7.1834259969182329E-2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0.15009946797887883</v>
      </c>
      <c r="D177" s="58">
        <v>0.14963787771451031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1259</v>
      </c>
      <c r="C178" s="39">
        <v>7.9884093715079263E-2</v>
      </c>
      <c r="D178" s="50">
        <v>8.0093760291234814E-2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0.19020641852035131</v>
      </c>
      <c r="D179" s="50">
        <v>0.19008610982893973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1260</v>
      </c>
      <c r="C180" s="39">
        <v>9.6414350608561378E-2</v>
      </c>
      <c r="D180" s="50">
        <v>9.6253609691974995E-2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0.22761880599723605</v>
      </c>
      <c r="D181" s="50">
        <v>0.2277621850029177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0.21203022434899602</v>
      </c>
      <c r="D182" s="50">
        <v>0.21204862997460119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0.17744916718184625</v>
      </c>
      <c r="D183" s="50">
        <v>0.17717468865365529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1261</v>
      </c>
      <c r="C184" s="39">
        <v>0.33644142128544025</v>
      </c>
      <c r="D184" s="50">
        <v>0.3364713532554382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7.8021425153013552E-2</v>
      </c>
      <c r="D185" s="50">
        <v>7.7787455505032257E-2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7.5205553971767092E-2</v>
      </c>
      <c r="D186" s="50">
        <v>7.4842608382247627E-2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0.19156069709349169</v>
      </c>
      <c r="D187" s="50">
        <v>0.19099617496422186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0.12508129791900641</v>
      </c>
      <c r="D188" s="50">
        <v>0.12566004583187398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6.917535795675428E-2</v>
      </c>
      <c r="D189" s="50">
        <v>6.8950874998710679E-2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0.39073560797182511</v>
      </c>
      <c r="D190" s="50">
        <v>0.38968135757735423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1262</v>
      </c>
      <c r="C191" s="39">
        <v>6.6460263996078572E-2</v>
      </c>
      <c r="D191" s="50">
        <v>6.628763359131068E-2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1263</v>
      </c>
      <c r="C192" s="39">
        <v>9.3489412741302791E-2</v>
      </c>
      <c r="D192" s="50">
        <v>9.3421555958409383E-2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0.11423430799603772</v>
      </c>
      <c r="D193" s="50">
        <v>0.11389722667644714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0.17534935848985256</v>
      </c>
      <c r="D194" s="50">
        <v>0.17530703832530004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0.19067897242882986</v>
      </c>
      <c r="D195" s="50">
        <v>0.19006732399371443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1264</v>
      </c>
      <c r="C196" s="39">
        <v>0.15574176370304824</v>
      </c>
      <c r="D196" s="50">
        <v>0.15495937309357877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0.11553704780946397</v>
      </c>
      <c r="D197" s="50">
        <v>0.11506749134917452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1265</v>
      </c>
      <c r="C198" s="39">
        <v>0.19719506097252748</v>
      </c>
      <c r="D198" s="50">
        <v>0.19702509394601936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0.14810211262234446</v>
      </c>
      <c r="D199" s="50">
        <v>0.14810207355746469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0.1963320202440198</v>
      </c>
      <c r="D200" s="50">
        <v>0.19573143950506233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0.15306875829751773</v>
      </c>
      <c r="D201" s="50">
        <v>0.15380748031132097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0.12963297289578934</v>
      </c>
      <c r="D202" s="50">
        <v>0.12942320405911548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1266</v>
      </c>
      <c r="C203" s="39">
        <v>9.2183317708575907E-2</v>
      </c>
      <c r="D203" s="50">
        <v>9.2052858984048677E-2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9.1701697125372877E-2</v>
      </c>
      <c r="D204" s="50">
        <v>9.1736139490748256E-2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1267</v>
      </c>
      <c r="C205" s="39">
        <v>9.0177825626362895E-2</v>
      </c>
      <c r="D205" s="50">
        <v>9.0182189957563885E-2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0.10852429628283744</v>
      </c>
      <c r="D206" s="50">
        <v>0.10817323177211859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0.11419782631054451</v>
      </c>
      <c r="D207" s="50">
        <v>0.11386501810546637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1268</v>
      </c>
      <c r="C208" s="39">
        <v>6.4219802831561867E-2</v>
      </c>
      <c r="D208" s="50">
        <v>6.4034384855471152E-2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9.5097952195128441E-2</v>
      </c>
      <c r="D209" s="50">
        <v>9.4812515151046356E-2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8.99109442916491E-2</v>
      </c>
      <c r="D210" s="50">
        <v>8.9839668265011691E-2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0.21478680271749051</v>
      </c>
      <c r="D211" s="50">
        <v>0.21561503280395897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0.14929330833266033</v>
      </c>
      <c r="D212" s="58">
        <v>0.14942603911236424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1269</v>
      </c>
      <c r="C213" s="39">
        <v>7.9045458046923478E-2</v>
      </c>
      <c r="D213" s="58">
        <v>7.909046938572184E-2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0.13475416411585245</v>
      </c>
      <c r="D214" s="50">
        <v>0.13444572050650666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9.6725702372289724E-2</v>
      </c>
      <c r="D215" s="50">
        <v>9.6365927564233123E-2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0.33083537949506581</v>
      </c>
      <c r="D216" s="50">
        <v>0.33035869743842594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0.17345340036367113</v>
      </c>
      <c r="D217" s="50">
        <v>0.17333461696649471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1270</v>
      </c>
      <c r="C218" s="39">
        <v>0.13427343278973153</v>
      </c>
      <c r="D218" s="50">
        <v>0.13375798246323611</v>
      </c>
      <c r="E218" s="51">
        <v>0</v>
      </c>
      <c r="F218" s="52">
        <v>1</v>
      </c>
    </row>
    <row r="219" spans="1:6" x14ac:dyDescent="0.25">
      <c r="A219" s="48" t="s">
        <v>464</v>
      </c>
      <c r="B219" s="49" t="s">
        <v>465</v>
      </c>
      <c r="C219" s="39">
        <v>8.9865540226830451E-2</v>
      </c>
      <c r="D219" s="50">
        <v>8.9543041882065258E-2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0.12111956595498254</v>
      </c>
      <c r="D220" s="50">
        <v>0.12118703887491772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0.13140628226984274</v>
      </c>
      <c r="D221" s="50">
        <v>0.13158315752439503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7.1640862216559548E-2</v>
      </c>
      <c r="D222" s="50">
        <v>7.1457571836238354E-2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0.21505722675682482</v>
      </c>
      <c r="D223" s="50">
        <v>0.21456189794154779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0.18042661051585032</v>
      </c>
      <c r="D224" s="50">
        <v>0.18036637405780806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0.21036473998535521</v>
      </c>
      <c r="D225" s="50">
        <v>0.21058602689464417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0.24319072169499623</v>
      </c>
      <c r="D226" s="50">
        <v>0.24372102752345115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9.1004069645299543E-2</v>
      </c>
      <c r="D227" s="50">
        <v>9.0742181534114064E-2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0.15935656764020445</v>
      </c>
      <c r="D228" s="50">
        <v>0.15943110411191502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0.10435955449990093</v>
      </c>
      <c r="D229" s="50">
        <v>0.10418350113463336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0.14529064776384673</v>
      </c>
      <c r="D230" s="50">
        <v>0.1452553424804732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1271</v>
      </c>
      <c r="C231" s="39">
        <v>0.18013811074787348</v>
      </c>
      <c r="D231" s="58">
        <v>0.18006237913329604</v>
      </c>
      <c r="E231" s="51">
        <v>0</v>
      </c>
      <c r="F231" s="52">
        <v>1</v>
      </c>
    </row>
    <row r="232" spans="1:6" x14ac:dyDescent="0.25">
      <c r="A232" s="48" t="s">
        <v>490</v>
      </c>
      <c r="B232" s="53" t="s">
        <v>491</v>
      </c>
      <c r="C232" s="39">
        <v>0.17507234993983384</v>
      </c>
      <c r="D232" s="58">
        <v>0.1746198710808875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1272</v>
      </c>
      <c r="C233" s="39">
        <v>0.16439668894528348</v>
      </c>
      <c r="D233" s="50">
        <v>0.16440993925655217</v>
      </c>
      <c r="E233" s="51">
        <v>0</v>
      </c>
      <c r="F233" s="52">
        <v>1</v>
      </c>
    </row>
    <row r="234" spans="1:6" x14ac:dyDescent="0.25">
      <c r="A234" s="48" t="s">
        <v>494</v>
      </c>
      <c r="B234" s="49" t="s">
        <v>495</v>
      </c>
      <c r="C234" s="39">
        <v>8.5757209671716988E-2</v>
      </c>
      <c r="D234" s="50">
        <v>8.5505017944443804E-2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0.14933190228957283</v>
      </c>
      <c r="D235" s="50">
        <v>0.1493060972115553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9.9195733167142197E-2</v>
      </c>
      <c r="D236" s="50">
        <v>9.8916377040901407E-2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0.10963078223324238</v>
      </c>
      <c r="D237" s="50">
        <v>0.10961776996027577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7.7370703882009603E-2</v>
      </c>
      <c r="D238" s="50">
        <v>7.6987399185344155E-2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1273</v>
      </c>
      <c r="C239" s="39">
        <v>9.4542853022382994E-2</v>
      </c>
      <c r="D239" s="50">
        <v>9.4532719065816118E-2</v>
      </c>
      <c r="E239" s="51">
        <v>0</v>
      </c>
      <c r="F239" s="52">
        <v>1</v>
      </c>
    </row>
    <row r="240" spans="1:6" x14ac:dyDescent="0.25">
      <c r="A240" s="48" t="s">
        <v>506</v>
      </c>
      <c r="B240" s="49" t="s">
        <v>507</v>
      </c>
      <c r="C240" s="39">
        <v>0.17957866252200133</v>
      </c>
      <c r="D240" s="50">
        <v>0.17890981150087412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7.0088691031649913E-2</v>
      </c>
      <c r="D241" s="50">
        <v>7.0720093697554498E-2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0.14798964905886072</v>
      </c>
      <c r="D242" s="50">
        <v>0.14791159400913853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1274</v>
      </c>
      <c r="C243" s="39">
        <v>8.03463212758182E-2</v>
      </c>
      <c r="D243" s="50">
        <v>8.034456027663936E-2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7.6164387297213712E-2</v>
      </c>
      <c r="D244" s="58">
        <v>7.5973052337101263E-2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7.0197868645680547E-2</v>
      </c>
      <c r="D245" s="58">
        <v>7.0191456216961601E-2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0.19428397641867129</v>
      </c>
      <c r="D246" s="50">
        <v>0.19438977551283709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9.6195253902595743E-2</v>
      </c>
      <c r="D247" s="50">
        <v>9.6643669359892506E-2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0.17101226461680374</v>
      </c>
      <c r="D248" s="50">
        <v>0.17034440003343965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0.15192072193965933</v>
      </c>
      <c r="D249" s="50">
        <v>0.15147518623375172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1275</v>
      </c>
      <c r="C250" s="39">
        <v>8.3211790842087199E-2</v>
      </c>
      <c r="D250" s="50">
        <v>8.2951035256072031E-2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8.9889491824983597E-2</v>
      </c>
      <c r="D251" s="50">
        <v>8.9896052852171504E-2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7.1405667430968572E-2</v>
      </c>
      <c r="D252" s="50">
        <v>7.1268626943267452E-2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1276</v>
      </c>
      <c r="C253" s="39">
        <v>9.9830880157037075E-2</v>
      </c>
      <c r="D253" s="50">
        <v>0.10048070287836451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1277</v>
      </c>
      <c r="C254" s="39">
        <v>8.6077861419345397E-2</v>
      </c>
      <c r="D254" s="50">
        <v>8.5925138524406114E-2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0.17790152616234833</v>
      </c>
      <c r="D255" s="50">
        <v>0.17743192950611872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539</v>
      </c>
      <c r="C256" s="39">
        <v>5.9394790571778863E-2</v>
      </c>
      <c r="D256" s="50">
        <v>5.9392608659855926E-2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1278</v>
      </c>
      <c r="C257" s="39">
        <v>0.12318165234320033</v>
      </c>
      <c r="D257" s="58">
        <v>0.12378643955376334</v>
      </c>
      <c r="E257" s="51">
        <v>0</v>
      </c>
      <c r="F257" s="52">
        <v>1</v>
      </c>
    </row>
    <row r="258" spans="1:6" x14ac:dyDescent="0.25">
      <c r="A258" s="48" t="s">
        <v>542</v>
      </c>
      <c r="B258" s="53" t="s">
        <v>543</v>
      </c>
      <c r="C258" s="39">
        <v>9.4563210667903255E-2</v>
      </c>
      <c r="D258" s="58">
        <v>9.4486083204022894E-2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545</v>
      </c>
      <c r="C259" s="39">
        <v>4.6506309071004524E-2</v>
      </c>
      <c r="D259" s="50">
        <v>4.6515494848074754E-2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1279</v>
      </c>
      <c r="C260" s="39">
        <v>9.0459919069932157E-2</v>
      </c>
      <c r="D260" s="50">
        <v>9.0315406393911071E-2</v>
      </c>
      <c r="E260" s="51">
        <v>0</v>
      </c>
      <c r="F260" s="52">
        <v>0</v>
      </c>
    </row>
    <row r="261" spans="1:6" x14ac:dyDescent="0.25">
      <c r="A261" s="48" t="s">
        <v>548</v>
      </c>
      <c r="B261" s="49" t="s">
        <v>1280</v>
      </c>
      <c r="C261" s="39">
        <v>6.7077566198839284E-2</v>
      </c>
      <c r="D261" s="50">
        <v>6.7003423106017396E-2</v>
      </c>
      <c r="E261" s="51">
        <v>0</v>
      </c>
      <c r="F261" s="52">
        <v>0</v>
      </c>
    </row>
    <row r="262" spans="1:6" x14ac:dyDescent="0.25">
      <c r="A262" s="48" t="s">
        <v>548</v>
      </c>
      <c r="B262" s="49" t="s">
        <v>1281</v>
      </c>
      <c r="C262" s="39">
        <v>0.10605894454452754</v>
      </c>
      <c r="D262" s="50">
        <v>0.10594171402148431</v>
      </c>
      <c r="E262" s="51">
        <v>1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7.135462711068985E-2</v>
      </c>
      <c r="D263" s="50">
        <v>7.1475965548957909E-2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0.17940817715341115</v>
      </c>
      <c r="D264" s="50">
        <v>0.17931665451424506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0.21799569090600851</v>
      </c>
      <c r="D265" s="50">
        <v>0.21769343968063795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1282</v>
      </c>
      <c r="C266" s="39">
        <v>0.21913012748889565</v>
      </c>
      <c r="D266" s="50">
        <v>0.21888970982853298</v>
      </c>
      <c r="E266" s="51">
        <v>0</v>
      </c>
      <c r="F266" s="52">
        <v>1</v>
      </c>
    </row>
    <row r="267" spans="1:6" x14ac:dyDescent="0.25">
      <c r="A267" s="48" t="s">
        <v>559</v>
      </c>
      <c r="B267" s="49" t="s">
        <v>560</v>
      </c>
      <c r="C267" s="39">
        <v>0.1265842245983205</v>
      </c>
      <c r="D267" s="50">
        <v>0.12635663105589695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0.17975227742693076</v>
      </c>
      <c r="D268" s="50">
        <v>0.17918348744566642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5.648613794983208E-2</v>
      </c>
      <c r="D269" s="50">
        <v>5.6506980524780571E-2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9.6154531792765355E-2</v>
      </c>
      <c r="D270" s="58">
        <v>9.7009339521245963E-2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8.9109668327245373E-2</v>
      </c>
      <c r="D271" s="58">
        <v>8.8823378835670166E-2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0.21699697624222533</v>
      </c>
      <c r="D272" s="50">
        <v>0.21729182138360353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1283</v>
      </c>
      <c r="C273" s="39">
        <v>8.2346816673992351E-2</v>
      </c>
      <c r="D273" s="50">
        <v>8.2445785561957946E-2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9.0208567960776795E-2</v>
      </c>
      <c r="D274" s="50">
        <v>9.0041994905707815E-2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0.26432235024586048</v>
      </c>
      <c r="D275" s="50">
        <v>0.26395588057170766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578</v>
      </c>
      <c r="C276" s="39">
        <v>0.12734110185297021</v>
      </c>
      <c r="D276" s="50">
        <v>0.12691929019090953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5.9688462032171728E-2</v>
      </c>
      <c r="D277" s="50">
        <v>5.9703774286895585E-2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1284</v>
      </c>
      <c r="C278" s="39">
        <v>0.14244442564357299</v>
      </c>
      <c r="D278" s="50">
        <v>0.14242465269690896</v>
      </c>
      <c r="E278" s="51">
        <v>0</v>
      </c>
      <c r="F278" s="52">
        <v>1</v>
      </c>
    </row>
    <row r="279" spans="1:6" x14ac:dyDescent="0.25">
      <c r="A279" s="48" t="s">
        <v>583</v>
      </c>
      <c r="B279" s="49" t="s">
        <v>584</v>
      </c>
      <c r="C279" s="39">
        <v>0.21007772480339953</v>
      </c>
      <c r="D279" s="50">
        <v>0.20953972797977249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0.11111783070325416</v>
      </c>
      <c r="D280" s="50">
        <v>0.11149365711250944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1285</v>
      </c>
      <c r="C281" s="39">
        <v>0.10916199323377027</v>
      </c>
      <c r="D281" s="50">
        <v>0.10909359463983592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0.12311030348189679</v>
      </c>
      <c r="D282" s="50">
        <v>0.12308836487851904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592</v>
      </c>
      <c r="C283" s="39">
        <v>0.23065009009907722</v>
      </c>
      <c r="D283" s="58">
        <v>0.23068673008002349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1286</v>
      </c>
      <c r="C284" s="39">
        <v>6.2926961213186292E-2</v>
      </c>
      <c r="D284" s="58">
        <v>6.2839752928629061E-2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1287</v>
      </c>
      <c r="C285" s="39">
        <v>5.2989488494566299E-2</v>
      </c>
      <c r="D285" s="50">
        <v>5.2899318140705281E-2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1288</v>
      </c>
      <c r="C286" s="39">
        <v>3.9117353411924433E-2</v>
      </c>
      <c r="D286" s="50">
        <v>3.9071201743794637E-2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5.9919064974438649E-2</v>
      </c>
      <c r="D287" s="50">
        <v>5.9880711815155044E-2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1289</v>
      </c>
      <c r="C288" s="39">
        <v>0.16212590170461483</v>
      </c>
      <c r="D288" s="50">
        <v>0.16203588944387165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604</v>
      </c>
      <c r="C289" s="39">
        <v>0.11904577167019763</v>
      </c>
      <c r="D289" s="50">
        <v>0.11875864112415463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606</v>
      </c>
      <c r="C290" s="39">
        <v>0.17366984251513018</v>
      </c>
      <c r="D290" s="50">
        <v>0.17304664123740354</v>
      </c>
      <c r="E290" s="51">
        <v>0</v>
      </c>
      <c r="F290" s="52">
        <v>0</v>
      </c>
    </row>
    <row r="291" spans="1:6" x14ac:dyDescent="0.25">
      <c r="A291" s="48" t="s">
        <v>607</v>
      </c>
      <c r="B291" s="49" t="s">
        <v>1290</v>
      </c>
      <c r="C291" s="39">
        <v>0.10179731430963096</v>
      </c>
      <c r="D291" s="50">
        <v>0.10178251531353939</v>
      </c>
      <c r="E291" s="51">
        <v>0</v>
      </c>
      <c r="F291" s="52">
        <v>1</v>
      </c>
    </row>
    <row r="292" spans="1:6" x14ac:dyDescent="0.25">
      <c r="A292" s="48" t="s">
        <v>609</v>
      </c>
      <c r="B292" s="49" t="s">
        <v>1291</v>
      </c>
      <c r="C292" s="39">
        <v>6.8538748336963398E-2</v>
      </c>
      <c r="D292" s="50">
        <v>6.8449061069521519E-2</v>
      </c>
      <c r="E292" s="51">
        <v>0</v>
      </c>
      <c r="F292" s="52">
        <v>0</v>
      </c>
    </row>
    <row r="293" spans="1:6" x14ac:dyDescent="0.25">
      <c r="A293" s="48" t="s">
        <v>609</v>
      </c>
      <c r="B293" s="49" t="s">
        <v>1292</v>
      </c>
      <c r="C293" s="39">
        <v>0.108369276360941</v>
      </c>
      <c r="D293" s="50">
        <v>0.10822746833982451</v>
      </c>
      <c r="E293" s="51">
        <v>1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8.7012906380163402E-2</v>
      </c>
      <c r="D294" s="50">
        <v>8.6990551951202102E-2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0.18628315540711882</v>
      </c>
      <c r="D295" s="50">
        <v>0.18596499237695488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0.11835630749522899</v>
      </c>
      <c r="D296" s="58">
        <v>0.11799522850535449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0.15308309103973614</v>
      </c>
      <c r="D297" s="58">
        <v>0.15276592584543297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8.5839027059666478E-2</v>
      </c>
      <c r="D298" s="50">
        <v>0.10894548121164355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0.24815497803986725</v>
      </c>
      <c r="D299" s="50">
        <v>0.24816635271344686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0.52744786059306137</v>
      </c>
      <c r="D300" s="50">
        <v>0.52566663248817225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0.21217380248156295</v>
      </c>
      <c r="D301" s="50">
        <v>0.21161389532028679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0.11036011754932401</v>
      </c>
      <c r="D302" s="50">
        <v>0.11012090602739748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0.10172693201486746</v>
      </c>
      <c r="D303" s="50">
        <v>0.10147077847273235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8.1581675099630047E-2</v>
      </c>
      <c r="D304" s="50">
        <v>8.1858979533579693E-2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1293</v>
      </c>
      <c r="C305" s="39">
        <v>0.1244238151018994</v>
      </c>
      <c r="D305" s="50">
        <v>0.12399779543873693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1294</v>
      </c>
      <c r="C306" s="39">
        <v>0.12547912510300832</v>
      </c>
      <c r="D306" s="50">
        <v>0.12491338238538395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5.7905715850462496E-2</v>
      </c>
      <c r="D307" s="50">
        <v>5.7729378500261157E-2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1295</v>
      </c>
      <c r="C308" s="39">
        <v>7.1590099675096261E-2</v>
      </c>
      <c r="D308" s="50">
        <v>7.157393178897585E-2</v>
      </c>
      <c r="E308" s="51">
        <v>0</v>
      </c>
      <c r="F308" s="52">
        <v>1</v>
      </c>
    </row>
    <row r="309" spans="1:6" x14ac:dyDescent="0.25">
      <c r="A309" s="48" t="s">
        <v>642</v>
      </c>
      <c r="B309" s="49" t="s">
        <v>643</v>
      </c>
      <c r="C309" s="39">
        <v>0.15620489940559712</v>
      </c>
      <c r="D309" s="58">
        <v>0.15615967688457474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0.11475904175647554</v>
      </c>
      <c r="D310" s="58">
        <v>0.11447735963988975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0.16681447604804306</v>
      </c>
      <c r="D311" s="50">
        <v>0.1668715365979237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0.21987135379647271</v>
      </c>
      <c r="D312" s="50">
        <v>0.21963600168124447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0.10775276854906723</v>
      </c>
      <c r="D313" s="50">
        <v>0.10777325887675025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9.4796665486661935E-2</v>
      </c>
      <c r="D314" s="50">
        <v>9.4506410989415215E-2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0.11071819720032347</v>
      </c>
      <c r="D315" s="50">
        <v>0.11026960395068652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5.1606012896720961E-2</v>
      </c>
      <c r="D316" s="50">
        <v>5.1790554355877629E-2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1296</v>
      </c>
      <c r="C317" s="39">
        <v>2.2071711574883607E-2</v>
      </c>
      <c r="D317" s="50">
        <v>2.2067497292192439E-2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1.9789278519355261E-2</v>
      </c>
      <c r="D318" s="50">
        <v>1.9788902212970062E-2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0.14352348748235003</v>
      </c>
      <c r="D319" s="50">
        <v>0.14358392271305614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5.1500393894848936E-2</v>
      </c>
      <c r="D320" s="50">
        <v>5.1660149911176304E-2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8.5199792977188826E-2</v>
      </c>
      <c r="D321" s="50">
        <v>8.5001212694729905E-2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0.24820298714756506</v>
      </c>
      <c r="D322" s="58">
        <v>0.2480566487435904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0.17658284064624413</v>
      </c>
      <c r="D323" s="58">
        <v>0.17595221665926039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9.3041106535515228E-3</v>
      </c>
      <c r="D324" s="50">
        <v>9.3047540332184299E-3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1.1884209526387276E-2</v>
      </c>
      <c r="D325" s="50">
        <v>1.1883873889096938E-2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9.0412650520750745E-2</v>
      </c>
      <c r="D326" s="50">
        <v>9.0215092041900938E-2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0.13785169682870368</v>
      </c>
      <c r="D327" s="50">
        <v>0.13835809940079397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1297</v>
      </c>
      <c r="C328" s="39">
        <v>0.17117254134761092</v>
      </c>
      <c r="D328" s="50">
        <v>0.17113049911410122</v>
      </c>
      <c r="E328" s="51">
        <v>0</v>
      </c>
      <c r="F328" s="52">
        <v>1</v>
      </c>
    </row>
    <row r="329" spans="1:6" x14ac:dyDescent="0.25">
      <c r="A329" s="48" t="s">
        <v>682</v>
      </c>
      <c r="B329" s="49" t="s">
        <v>683</v>
      </c>
      <c r="C329" s="39">
        <v>0.20091695614119653</v>
      </c>
      <c r="D329" s="50">
        <v>0.20124074032177422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0.26283193246405262</v>
      </c>
      <c r="D330" s="50">
        <v>0.2628183484834366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0.12478299173647014</v>
      </c>
      <c r="D331" s="50">
        <v>0.1247711971901522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9.8688880775118573E-2</v>
      </c>
      <c r="D332" s="50">
        <v>9.8676677269558796E-2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1298</v>
      </c>
      <c r="C333" s="39">
        <v>6.5880170589646583E-2</v>
      </c>
      <c r="D333" s="50">
        <v>6.5664441657848543E-2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0.16716327643819506</v>
      </c>
      <c r="D334" s="50">
        <v>0.16708648334550824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9.1296840557401227E-2</v>
      </c>
      <c r="D335" s="58">
        <v>9.1072406013424506E-2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8.7395034289629331E-2</v>
      </c>
      <c r="D336" s="58">
        <v>8.7365668967561996E-2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8.7757276906093834E-2</v>
      </c>
      <c r="D337" s="50">
        <v>8.7656895473814417E-2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2.008836963662964E-2</v>
      </c>
      <c r="D338" s="50">
        <v>2.0088486607540194E-2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0.11631230843806042</v>
      </c>
      <c r="D339" s="50">
        <v>0.11590276522657104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1.9804571481390476E-2</v>
      </c>
      <c r="D340" s="50">
        <v>1.9803150121245748E-2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3.8360687219097495E-2</v>
      </c>
      <c r="D341" s="50">
        <v>3.8274088569475916E-2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9.6103322178990661E-2</v>
      </c>
      <c r="D342" s="50">
        <v>9.6221772312837323E-2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5.5334090624186004E-2</v>
      </c>
      <c r="D343" s="50">
        <v>5.5245543217392459E-2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0.14880659337106183</v>
      </c>
      <c r="D344" s="50">
        <v>0.14856094331182884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5.3787283294023151E-2</v>
      </c>
      <c r="D345" s="50">
        <v>5.3677833706685323E-2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5.778260998090335E-2</v>
      </c>
      <c r="D346" s="50">
        <v>5.7809282171544255E-2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4.9937631306915732E-2</v>
      </c>
      <c r="D347" s="50">
        <v>4.9844506217435761E-2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5.192870786589808E-2</v>
      </c>
      <c r="D348" s="58">
        <v>5.2001176888712482E-2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0.25066665286039891</v>
      </c>
      <c r="D349" s="58">
        <v>0.25032345701527342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0.25083507228095775</v>
      </c>
      <c r="D350" s="50">
        <v>0.25040387935881475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9.1907247921937957E-3</v>
      </c>
      <c r="D351" s="50">
        <v>9.1912696000394489E-3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5.2509514925604323E-2</v>
      </c>
      <c r="D352" s="50">
        <v>5.2597094344483022E-2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7.2544374830772598E-2</v>
      </c>
      <c r="D353" s="50">
        <v>7.2931311305621527E-2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4.6922519967460344E-2</v>
      </c>
      <c r="D354" s="50">
        <v>4.6905498740259878E-2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2.0387833008797682E-2</v>
      </c>
      <c r="D355" s="50">
        <v>2.0388066133967576E-2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8.2287638538951324E-2</v>
      </c>
      <c r="D356" s="50">
        <v>8.2071647277148954E-2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1299</v>
      </c>
      <c r="C357" s="39">
        <v>5.6032012699408371E-2</v>
      </c>
      <c r="D357" s="50">
        <v>5.5917619174657762E-2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5.6067564165140867E-2</v>
      </c>
      <c r="D358" s="50">
        <v>5.6018385202384016E-2</v>
      </c>
      <c r="E358" s="51">
        <v>0</v>
      </c>
      <c r="F358" s="52">
        <v>0</v>
      </c>
    </row>
    <row r="359" spans="1:6" x14ac:dyDescent="0.25">
      <c r="A359" s="48" t="s">
        <v>742</v>
      </c>
      <c r="B359" s="49" t="s">
        <v>1300</v>
      </c>
      <c r="C359" s="39">
        <v>6.0160750488765707E-2</v>
      </c>
      <c r="D359" s="50">
        <v>6.0053579448524248E-2</v>
      </c>
      <c r="E359" s="51">
        <v>0</v>
      </c>
      <c r="F359" s="52">
        <v>0</v>
      </c>
    </row>
    <row r="360" spans="1:6" x14ac:dyDescent="0.25">
      <c r="A360" s="48" t="s">
        <v>744</v>
      </c>
      <c r="B360" s="49" t="s">
        <v>745</v>
      </c>
      <c r="C360" s="39">
        <v>7.5531756525005184E-2</v>
      </c>
      <c r="D360" s="50">
        <v>7.5156096128557559E-2</v>
      </c>
      <c r="E360" s="51">
        <v>0</v>
      </c>
      <c r="F360" s="52">
        <v>0</v>
      </c>
    </row>
    <row r="361" spans="1:6" x14ac:dyDescent="0.25">
      <c r="A361" s="48" t="s">
        <v>744</v>
      </c>
      <c r="B361" s="49" t="s">
        <v>746</v>
      </c>
      <c r="C361" s="79">
        <v>0.1188322219064024</v>
      </c>
      <c r="D361" s="58">
        <v>0.1188322219064024</v>
      </c>
      <c r="E361" s="51">
        <v>1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3.2559442881141196E-2</v>
      </c>
      <c r="D362" s="58">
        <v>3.2553093625996968E-2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5.2043663924663058E-2</v>
      </c>
      <c r="D363" s="50">
        <v>5.1949429476005747E-2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4.5036404281231249E-2</v>
      </c>
      <c r="D364" s="50">
        <v>4.4992661543611111E-2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3.5017450634174926E-2</v>
      </c>
      <c r="D365" s="50">
        <v>3.4993952979528425E-2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7.1176632116356026E-2</v>
      </c>
      <c r="D366" s="50">
        <v>7.1822734155024326E-2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5.1629563473724445E-2</v>
      </c>
      <c r="D367" s="50">
        <v>5.1802853416971981E-2</v>
      </c>
      <c r="E367" s="51">
        <v>0</v>
      </c>
      <c r="F367" s="52">
        <v>0</v>
      </c>
    </row>
    <row r="368" spans="1:6" x14ac:dyDescent="0.25">
      <c r="A368" s="48" t="s">
        <v>759</v>
      </c>
      <c r="B368" s="49" t="s">
        <v>760</v>
      </c>
      <c r="C368" s="39">
        <v>9.498908327810221E-2</v>
      </c>
      <c r="D368" s="50">
        <v>9.4778679380835701E-2</v>
      </c>
      <c r="E368" s="51">
        <v>0</v>
      </c>
      <c r="F368" s="52">
        <v>0</v>
      </c>
    </row>
    <row r="369" spans="1:6" x14ac:dyDescent="0.25">
      <c r="A369" s="48" t="s">
        <v>761</v>
      </c>
      <c r="B369" s="49" t="s">
        <v>762</v>
      </c>
      <c r="C369" s="39">
        <v>5.3631900842331985E-2</v>
      </c>
      <c r="D369" s="50">
        <v>5.3714266607369103E-2</v>
      </c>
      <c r="E369" s="51">
        <v>0</v>
      </c>
      <c r="F369" s="52">
        <v>0</v>
      </c>
    </row>
    <row r="370" spans="1:6" x14ac:dyDescent="0.25">
      <c r="A370" s="48" t="s">
        <v>761</v>
      </c>
      <c r="B370" s="49" t="s">
        <v>763</v>
      </c>
      <c r="C370" s="39">
        <v>8.4799480953036049E-2</v>
      </c>
      <c r="D370" s="50">
        <v>8.4929712662405843E-2</v>
      </c>
      <c r="E370" s="51">
        <v>1</v>
      </c>
      <c r="F370" s="52">
        <v>0</v>
      </c>
    </row>
    <row r="371" spans="1:6" x14ac:dyDescent="0.25">
      <c r="A371" s="48" t="s">
        <v>764</v>
      </c>
      <c r="B371" s="49" t="s">
        <v>1301</v>
      </c>
      <c r="C371" s="39">
        <v>4.9701060881207917E-2</v>
      </c>
      <c r="D371" s="50">
        <v>4.9715212310242854E-2</v>
      </c>
      <c r="E371" s="51">
        <v>0</v>
      </c>
      <c r="F371" s="52">
        <v>0</v>
      </c>
    </row>
    <row r="372" spans="1:6" x14ac:dyDescent="0.25">
      <c r="A372" s="48" t="s">
        <v>766</v>
      </c>
      <c r="B372" s="49" t="s">
        <v>767</v>
      </c>
      <c r="C372" s="39">
        <v>5.6806384762699551E-2</v>
      </c>
      <c r="D372" s="50">
        <v>5.6674419410908936E-2</v>
      </c>
      <c r="E372" s="51">
        <v>0</v>
      </c>
      <c r="F372" s="52">
        <v>0</v>
      </c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22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768</v>
      </c>
      <c r="B5" s="49" t="s">
        <v>769</v>
      </c>
      <c r="C5" s="39">
        <v>5.3510643165981316E-2</v>
      </c>
      <c r="D5" s="50">
        <v>5.3419821978914338E-2</v>
      </c>
    </row>
    <row r="6" spans="1:4" x14ac:dyDescent="0.25">
      <c r="A6" s="48" t="s">
        <v>770</v>
      </c>
      <c r="B6" s="49" t="s">
        <v>771</v>
      </c>
      <c r="C6" s="39">
        <v>9.455375108965425E-4</v>
      </c>
      <c r="D6" s="50">
        <v>9.4385694485331849E-4</v>
      </c>
    </row>
    <row r="7" spans="1:4" x14ac:dyDescent="0.25">
      <c r="A7" s="48" t="s">
        <v>772</v>
      </c>
      <c r="B7" s="49" t="s">
        <v>1302</v>
      </c>
      <c r="C7" s="39">
        <v>1.6607169551688832E-2</v>
      </c>
      <c r="D7" s="50">
        <v>1.6552654242389837E-2</v>
      </c>
    </row>
    <row r="8" spans="1:4" x14ac:dyDescent="0.25">
      <c r="A8" s="48" t="s">
        <v>774</v>
      </c>
      <c r="B8" s="49" t="s">
        <v>1303</v>
      </c>
      <c r="C8" s="39">
        <v>1.080123801469199E-2</v>
      </c>
      <c r="D8" s="50">
        <v>1.0764284293022702E-2</v>
      </c>
    </row>
    <row r="9" spans="1:4" x14ac:dyDescent="0.25">
      <c r="A9" s="48" t="s">
        <v>776</v>
      </c>
      <c r="B9" s="49" t="s">
        <v>1304</v>
      </c>
      <c r="C9" s="39">
        <v>5.4244442121642068E-3</v>
      </c>
      <c r="D9" s="50">
        <v>5.40962401819149E-3</v>
      </c>
    </row>
    <row r="10" spans="1:4" x14ac:dyDescent="0.25">
      <c r="A10" s="48" t="s">
        <v>778</v>
      </c>
      <c r="B10" s="49" t="s">
        <v>1305</v>
      </c>
      <c r="C10" s="39">
        <v>1.9369614787547247E-3</v>
      </c>
      <c r="D10" s="50">
        <v>1.936652024907279E-3</v>
      </c>
    </row>
    <row r="11" spans="1:4" x14ac:dyDescent="0.25">
      <c r="A11" s="48" t="s">
        <v>780</v>
      </c>
      <c r="B11" s="49" t="s">
        <v>1306</v>
      </c>
      <c r="C11" s="39">
        <v>1.254056436867917E-3</v>
      </c>
      <c r="D11" s="50">
        <v>1.249043470683731E-3</v>
      </c>
    </row>
    <row r="12" spans="1:4" ht="14.25" customHeight="1" x14ac:dyDescent="0.25">
      <c r="A12" s="48" t="s">
        <v>782</v>
      </c>
      <c r="B12" s="49" t="s">
        <v>1306</v>
      </c>
      <c r="C12" s="39">
        <v>2.9399089861982565E-3</v>
      </c>
      <c r="D12" s="50">
        <v>2.9337555901494216E-3</v>
      </c>
    </row>
    <row r="13" spans="1:4" x14ac:dyDescent="0.25">
      <c r="A13" s="48" t="s">
        <v>783</v>
      </c>
      <c r="B13" s="49" t="s">
        <v>1306</v>
      </c>
      <c r="C13" s="39">
        <v>3.3616857299581717E-3</v>
      </c>
      <c r="D13" s="50">
        <v>3.3464424101457575E-3</v>
      </c>
    </row>
    <row r="14" spans="1:4" x14ac:dyDescent="0.25">
      <c r="A14" s="48" t="s">
        <v>784</v>
      </c>
      <c r="B14" s="49" t="s">
        <v>1306</v>
      </c>
      <c r="C14" s="39">
        <v>2.964667907505979E-3</v>
      </c>
      <c r="D14" s="50">
        <v>2.9494509154479594E-3</v>
      </c>
    </row>
    <row r="15" spans="1:4" x14ac:dyDescent="0.25">
      <c r="A15" s="48" t="s">
        <v>785</v>
      </c>
      <c r="B15" s="49" t="s">
        <v>1307</v>
      </c>
      <c r="C15" s="39">
        <v>4.0791286021886718E-2</v>
      </c>
      <c r="D15" s="50">
        <v>4.0787522752275845E-2</v>
      </c>
    </row>
    <row r="16" spans="1:4" x14ac:dyDescent="0.25">
      <c r="A16" s="48" t="s">
        <v>787</v>
      </c>
      <c r="B16" s="49" t="s">
        <v>1308</v>
      </c>
      <c r="C16" s="39">
        <v>5.5231593447043953E-2</v>
      </c>
      <c r="D16" s="50">
        <v>5.5124337105698716E-2</v>
      </c>
    </row>
    <row r="17" spans="1:4" x14ac:dyDescent="0.25">
      <c r="A17" s="48" t="s">
        <v>789</v>
      </c>
      <c r="B17" s="49" t="s">
        <v>1309</v>
      </c>
      <c r="C17" s="39">
        <v>5.7491514923635786E-2</v>
      </c>
      <c r="D17" s="50">
        <v>5.7379304007433504E-2</v>
      </c>
    </row>
    <row r="18" spans="1:4" x14ac:dyDescent="0.25">
      <c r="A18" s="48" t="s">
        <v>791</v>
      </c>
      <c r="B18" s="49" t="s">
        <v>1310</v>
      </c>
      <c r="C18" s="39">
        <v>2.2381870930527306E-2</v>
      </c>
      <c r="D18" s="50">
        <v>2.2382469240483129E-2</v>
      </c>
    </row>
    <row r="19" spans="1:4" x14ac:dyDescent="0.25">
      <c r="A19" s="48" t="s">
        <v>793</v>
      </c>
      <c r="B19" s="49" t="s">
        <v>1310</v>
      </c>
      <c r="C19" s="39">
        <v>3.6856507128128171E-2</v>
      </c>
      <c r="D19" s="50">
        <v>3.685325245086557E-2</v>
      </c>
    </row>
    <row r="20" spans="1:4" x14ac:dyDescent="0.25">
      <c r="A20" s="48" t="s">
        <v>794</v>
      </c>
      <c r="B20" s="49" t="s">
        <v>1310</v>
      </c>
      <c r="C20" s="39">
        <v>3.6665004023179265E-2</v>
      </c>
      <c r="D20" s="50">
        <v>3.665295587707413E-2</v>
      </c>
    </row>
    <row r="21" spans="1:4" x14ac:dyDescent="0.25">
      <c r="A21" s="48" t="s">
        <v>795</v>
      </c>
      <c r="B21" s="53" t="s">
        <v>1311</v>
      </c>
      <c r="C21" s="39">
        <v>5.5571951517150525E-2</v>
      </c>
      <c r="D21" s="50">
        <v>5.5465358484492092E-2</v>
      </c>
    </row>
    <row r="22" spans="1:4" x14ac:dyDescent="0.25">
      <c r="A22" s="48" t="s">
        <v>797</v>
      </c>
      <c r="B22" s="49" t="s">
        <v>1312</v>
      </c>
      <c r="C22" s="39">
        <v>0.1575457919377482</v>
      </c>
      <c r="D22" s="50">
        <v>0.15735240352409216</v>
      </c>
    </row>
    <row r="23" spans="1:4" x14ac:dyDescent="0.25">
      <c r="A23" s="48" t="s">
        <v>799</v>
      </c>
      <c r="B23" s="49" t="s">
        <v>1313</v>
      </c>
      <c r="C23" s="39">
        <v>5.7795494471429953E-2</v>
      </c>
      <c r="D23" s="50">
        <v>5.7695678817220306E-2</v>
      </c>
    </row>
    <row r="24" spans="1:4" x14ac:dyDescent="0.25">
      <c r="A24" s="48" t="s">
        <v>801</v>
      </c>
      <c r="B24" s="49" t="s">
        <v>1314</v>
      </c>
      <c r="C24" s="39">
        <v>7.5262491605109352E-2</v>
      </c>
      <c r="D24" s="50">
        <v>7.5179112791801686E-2</v>
      </c>
    </row>
    <row r="25" spans="1:4" x14ac:dyDescent="0.25">
      <c r="A25" s="48" t="s">
        <v>803</v>
      </c>
      <c r="B25" s="49" t="s">
        <v>1315</v>
      </c>
      <c r="C25" s="39">
        <v>5.3536313686056401E-2</v>
      </c>
      <c r="D25" s="50">
        <v>5.3448657100818753E-2</v>
      </c>
    </row>
    <row r="26" spans="1:4" x14ac:dyDescent="0.25">
      <c r="A26" s="48" t="s">
        <v>805</v>
      </c>
      <c r="B26" s="49" t="s">
        <v>1316</v>
      </c>
      <c r="C26" s="39">
        <v>5.7101425692253086E-2</v>
      </c>
      <c r="D26" s="50">
        <v>5.7009081216789298E-2</v>
      </c>
    </row>
    <row r="27" spans="1:4" x14ac:dyDescent="0.25">
      <c r="A27" s="48" t="s">
        <v>807</v>
      </c>
      <c r="B27" s="49" t="s">
        <v>1317</v>
      </c>
      <c r="C27" s="39">
        <v>9.5682113278075437E-2</v>
      </c>
      <c r="D27" s="50">
        <v>9.5836555516388505E-2</v>
      </c>
    </row>
    <row r="28" spans="1:4" x14ac:dyDescent="0.25">
      <c r="A28" s="48" t="s">
        <v>809</v>
      </c>
      <c r="B28" s="49" t="s">
        <v>1318</v>
      </c>
      <c r="C28" s="39">
        <v>6.2898807697037068E-2</v>
      </c>
      <c r="D28" s="50">
        <v>6.2811578931388376E-2</v>
      </c>
    </row>
    <row r="29" spans="1:4" x14ac:dyDescent="0.25">
      <c r="A29" s="48" t="s">
        <v>811</v>
      </c>
      <c r="B29" s="49" t="s">
        <v>1319</v>
      </c>
      <c r="C29" s="39">
        <v>5.3536313686056401E-2</v>
      </c>
      <c r="D29" s="50">
        <v>5.3448657100818753E-2</v>
      </c>
    </row>
    <row r="30" spans="1:4" x14ac:dyDescent="0.25">
      <c r="A30" s="48" t="s">
        <v>813</v>
      </c>
      <c r="B30" s="49" t="s">
        <v>1320</v>
      </c>
      <c r="C30" s="39">
        <v>5.6510905719105886E-2</v>
      </c>
      <c r="D30" s="50">
        <v>5.6421561062464376E-2</v>
      </c>
    </row>
    <row r="31" spans="1:4" x14ac:dyDescent="0.25">
      <c r="A31" s="48" t="s">
        <v>815</v>
      </c>
      <c r="B31" s="49" t="s">
        <v>1321</v>
      </c>
      <c r="C31" s="39">
        <v>4.508857707770296E-2</v>
      </c>
      <c r="D31" s="50">
        <v>4.4956482500444851E-2</v>
      </c>
    </row>
    <row r="32" spans="1:4" x14ac:dyDescent="0.25">
      <c r="A32" s="48" t="s">
        <v>817</v>
      </c>
      <c r="B32" s="49" t="s">
        <v>1322</v>
      </c>
      <c r="C32" s="39">
        <v>3.9431942632433534E-2</v>
      </c>
      <c r="D32" s="50">
        <v>3.9383033744810288E-2</v>
      </c>
    </row>
    <row r="33" spans="1:4" x14ac:dyDescent="0.25">
      <c r="A33" s="48" t="s">
        <v>819</v>
      </c>
      <c r="B33" s="49" t="s">
        <v>1323</v>
      </c>
      <c r="C33" s="39">
        <v>6.3816312686126586E-2</v>
      </c>
      <c r="D33" s="50">
        <v>6.3836699037822978E-2</v>
      </c>
    </row>
    <row r="34" spans="1:4" x14ac:dyDescent="0.25">
      <c r="A34" s="48" t="s">
        <v>821</v>
      </c>
      <c r="B34" s="49" t="s">
        <v>1324</v>
      </c>
      <c r="C34" s="39">
        <v>9.880461599181796E-2</v>
      </c>
      <c r="D34" s="50">
        <v>9.8890766250021495E-2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22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823</v>
      </c>
      <c r="B5" s="38" t="s">
        <v>1233</v>
      </c>
      <c r="C5" s="64">
        <v>0.13279516690852528</v>
      </c>
      <c r="D5" s="40">
        <v>0.13245698861678393</v>
      </c>
    </row>
    <row r="6" spans="1:4" x14ac:dyDescent="0.25">
      <c r="A6" s="48" t="s">
        <v>824</v>
      </c>
      <c r="B6" s="49" t="s">
        <v>1231</v>
      </c>
      <c r="C6" s="39">
        <v>0.16004928628006504</v>
      </c>
      <c r="D6" s="45">
        <v>0.16032483420183219</v>
      </c>
    </row>
    <row r="7" spans="1:4" x14ac:dyDescent="0.25">
      <c r="A7" s="48" t="s">
        <v>825</v>
      </c>
      <c r="B7" s="49" t="s">
        <v>75</v>
      </c>
      <c r="C7" s="39">
        <v>6.7661226261165872E-2</v>
      </c>
      <c r="D7" s="50">
        <v>6.7649450745498899E-2</v>
      </c>
    </row>
    <row r="8" spans="1:4" x14ac:dyDescent="0.25">
      <c r="A8" s="48" t="s">
        <v>826</v>
      </c>
      <c r="B8" s="49" t="s">
        <v>93</v>
      </c>
      <c r="C8" s="39">
        <v>0.12097391469727241</v>
      </c>
      <c r="D8" s="50">
        <v>0.12071153604419109</v>
      </c>
    </row>
    <row r="9" spans="1:4" x14ac:dyDescent="0.25">
      <c r="A9" s="48" t="s">
        <v>827</v>
      </c>
      <c r="B9" s="49" t="s">
        <v>49</v>
      </c>
      <c r="C9" s="39">
        <v>0.15759747263691032</v>
      </c>
      <c r="D9" s="50">
        <v>0.15740400237346691</v>
      </c>
    </row>
    <row r="10" spans="1:4" x14ac:dyDescent="0.25">
      <c r="A10" s="48" t="s">
        <v>828</v>
      </c>
      <c r="B10" s="49" t="s">
        <v>1235</v>
      </c>
      <c r="C10" s="39">
        <v>6.6326318932272726E-2</v>
      </c>
      <c r="D10" s="50">
        <v>6.6147196256123864E-2</v>
      </c>
    </row>
    <row r="11" spans="1:4" x14ac:dyDescent="0.25">
      <c r="A11" s="48" t="s">
        <v>829</v>
      </c>
      <c r="B11" s="49" t="s">
        <v>1237</v>
      </c>
      <c r="C11" s="39">
        <v>7.532965568645518E-2</v>
      </c>
      <c r="D11" s="50">
        <v>7.5209923327083039E-2</v>
      </c>
    </row>
    <row r="12" spans="1:4" x14ac:dyDescent="0.25">
      <c r="A12" s="48" t="s">
        <v>830</v>
      </c>
      <c r="B12" s="49" t="s">
        <v>1243</v>
      </c>
      <c r="C12" s="39">
        <v>7.9110681752938811E-2</v>
      </c>
      <c r="D12" s="50">
        <v>7.8975044433853364E-2</v>
      </c>
    </row>
    <row r="13" spans="1:4" x14ac:dyDescent="0.25">
      <c r="A13" s="48" t="s">
        <v>831</v>
      </c>
      <c r="B13" s="49" t="s">
        <v>101</v>
      </c>
      <c r="C13" s="39">
        <v>0.10975542132812208</v>
      </c>
      <c r="D13" s="50">
        <v>0.10943515568380882</v>
      </c>
    </row>
    <row r="14" spans="1:4" x14ac:dyDescent="0.25">
      <c r="A14" s="48" t="s">
        <v>832</v>
      </c>
      <c r="B14" s="49" t="s">
        <v>1245</v>
      </c>
      <c r="C14" s="39">
        <v>6.6128197480686129E-2</v>
      </c>
      <c r="D14" s="50">
        <v>6.591261499686854E-2</v>
      </c>
    </row>
    <row r="15" spans="1:4" x14ac:dyDescent="0.25">
      <c r="A15" s="48" t="s">
        <v>833</v>
      </c>
      <c r="B15" s="49" t="s">
        <v>203</v>
      </c>
      <c r="C15" s="39">
        <v>0.12380829919455863</v>
      </c>
      <c r="D15" s="50">
        <v>0.12427148616324821</v>
      </c>
    </row>
    <row r="16" spans="1:4" x14ac:dyDescent="0.25">
      <c r="A16" s="48" t="s">
        <v>834</v>
      </c>
      <c r="B16" s="49" t="s">
        <v>1248</v>
      </c>
      <c r="C16" s="39">
        <v>7.0522689001167149E-2</v>
      </c>
      <c r="D16" s="50">
        <v>7.0310648959523631E-2</v>
      </c>
    </row>
    <row r="17" spans="1:4" x14ac:dyDescent="0.25">
      <c r="A17" s="48" t="s">
        <v>835</v>
      </c>
      <c r="B17" s="49" t="s">
        <v>248</v>
      </c>
      <c r="C17" s="39">
        <v>7.6628329480294188E-2</v>
      </c>
      <c r="D17" s="50">
        <v>7.6391373788462835E-2</v>
      </c>
    </row>
    <row r="18" spans="1:4" x14ac:dyDescent="0.25">
      <c r="A18" s="48" t="s">
        <v>836</v>
      </c>
      <c r="B18" s="49" t="s">
        <v>280</v>
      </c>
      <c r="C18" s="39">
        <v>5.8166018716401931E-2</v>
      </c>
      <c r="D18" s="50">
        <v>5.8145216929656657E-2</v>
      </c>
    </row>
    <row r="19" spans="1:4" x14ac:dyDescent="0.25">
      <c r="A19" s="48" t="s">
        <v>837</v>
      </c>
      <c r="B19" s="49" t="s">
        <v>709</v>
      </c>
      <c r="C19" s="39">
        <v>9.6103322178990661E-2</v>
      </c>
      <c r="D19" s="50">
        <v>9.6221772312837323E-2</v>
      </c>
    </row>
    <row r="20" spans="1:4" x14ac:dyDescent="0.25">
      <c r="A20" s="48" t="s">
        <v>838</v>
      </c>
      <c r="B20" s="49" t="s">
        <v>278</v>
      </c>
      <c r="C20" s="39">
        <v>6.7200204510896783E-2</v>
      </c>
      <c r="D20" s="50">
        <v>6.7200109079668252E-2</v>
      </c>
    </row>
    <row r="21" spans="1:4" x14ac:dyDescent="0.25">
      <c r="A21" s="48" t="s">
        <v>839</v>
      </c>
      <c r="B21" s="49" t="s">
        <v>291</v>
      </c>
      <c r="C21" s="39">
        <v>0.25041989865683351</v>
      </c>
      <c r="D21" s="50">
        <v>0.24978062793641037</v>
      </c>
    </row>
    <row r="22" spans="1:4" x14ac:dyDescent="0.25">
      <c r="A22" s="48" t="s">
        <v>840</v>
      </c>
      <c r="B22" s="49" t="s">
        <v>293</v>
      </c>
      <c r="C22" s="39">
        <v>0.25052887834712345</v>
      </c>
      <c r="D22" s="50">
        <v>0.24991233975169241</v>
      </c>
    </row>
    <row r="23" spans="1:4" x14ac:dyDescent="0.25">
      <c r="A23" s="48" t="s">
        <v>841</v>
      </c>
      <c r="B23" s="49" t="s">
        <v>258</v>
      </c>
      <c r="C23" s="39">
        <v>0.20984454803018615</v>
      </c>
      <c r="D23" s="50">
        <v>0.20977345532101241</v>
      </c>
    </row>
    <row r="24" spans="1:4" x14ac:dyDescent="0.25">
      <c r="A24" s="48" t="s">
        <v>842</v>
      </c>
      <c r="B24" s="49" t="s">
        <v>1263</v>
      </c>
      <c r="C24" s="39">
        <v>9.3489412741302791E-2</v>
      </c>
      <c r="D24" s="50">
        <v>9.3421555958409383E-2</v>
      </c>
    </row>
    <row r="25" spans="1:4" x14ac:dyDescent="0.25">
      <c r="A25" s="48" t="s">
        <v>843</v>
      </c>
      <c r="B25" s="49" t="s">
        <v>311</v>
      </c>
      <c r="C25" s="39">
        <v>5.4577973002481669E-2</v>
      </c>
      <c r="D25" s="50">
        <v>5.4430583836750472E-2</v>
      </c>
    </row>
    <row r="26" spans="1:4" x14ac:dyDescent="0.25">
      <c r="A26" s="48" t="s">
        <v>844</v>
      </c>
      <c r="B26" s="49" t="s">
        <v>305</v>
      </c>
      <c r="C26" s="39">
        <v>0.12558884281380972</v>
      </c>
      <c r="D26" s="50">
        <v>0.12591318142814345</v>
      </c>
    </row>
    <row r="27" spans="1:4" x14ac:dyDescent="0.25">
      <c r="A27" s="48" t="s">
        <v>845</v>
      </c>
      <c r="B27" s="49" t="s">
        <v>1251</v>
      </c>
      <c r="C27" s="39">
        <v>8.8999934128459107E-2</v>
      </c>
      <c r="D27" s="50">
        <v>9.2852349993584271E-2</v>
      </c>
    </row>
    <row r="28" spans="1:4" x14ac:dyDescent="0.25">
      <c r="A28" s="48" t="s">
        <v>846</v>
      </c>
      <c r="B28" s="49" t="s">
        <v>1259</v>
      </c>
      <c r="C28" s="39">
        <v>7.9884093715079263E-2</v>
      </c>
      <c r="D28" s="50">
        <v>8.0093760291234814E-2</v>
      </c>
    </row>
    <row r="29" spans="1:4" x14ac:dyDescent="0.25">
      <c r="A29" s="48" t="s">
        <v>847</v>
      </c>
      <c r="B29" s="49" t="s">
        <v>1252</v>
      </c>
      <c r="C29" s="39">
        <v>0.17104257567668474</v>
      </c>
      <c r="D29" s="50">
        <v>0.17086233705382345</v>
      </c>
    </row>
    <row r="30" spans="1:4" x14ac:dyDescent="0.25">
      <c r="A30" s="48" t="s">
        <v>848</v>
      </c>
      <c r="B30" s="49" t="s">
        <v>349</v>
      </c>
      <c r="C30" s="39">
        <v>5.0681485647609201E-2</v>
      </c>
      <c r="D30" s="50">
        <v>5.0641252090912088E-2</v>
      </c>
    </row>
    <row r="31" spans="1:4" x14ac:dyDescent="0.25">
      <c r="A31" s="48" t="s">
        <v>849</v>
      </c>
      <c r="B31" s="49" t="s">
        <v>295</v>
      </c>
      <c r="C31" s="39">
        <v>0.24878841038715607</v>
      </c>
      <c r="D31" s="50">
        <v>0.24820768483905103</v>
      </c>
    </row>
    <row r="32" spans="1:4" x14ac:dyDescent="0.25">
      <c r="A32" s="48" t="s">
        <v>850</v>
      </c>
      <c r="B32" s="49" t="s">
        <v>1257</v>
      </c>
      <c r="C32" s="39">
        <v>8.3255297379441082E-2</v>
      </c>
      <c r="D32" s="50">
        <v>8.3064034424632421E-2</v>
      </c>
    </row>
    <row r="33" spans="1:4" x14ac:dyDescent="0.25">
      <c r="A33" s="48" t="s">
        <v>851</v>
      </c>
      <c r="B33" s="49" t="s">
        <v>715</v>
      </c>
      <c r="C33" s="39">
        <v>5.3787283294023151E-2</v>
      </c>
      <c r="D33" s="50">
        <v>5.3677833706685323E-2</v>
      </c>
    </row>
    <row r="34" spans="1:4" x14ac:dyDescent="0.25">
      <c r="A34" s="48" t="s">
        <v>852</v>
      </c>
      <c r="B34" s="49" t="s">
        <v>1258</v>
      </c>
      <c r="C34" s="39">
        <v>7.1956409892759324E-2</v>
      </c>
      <c r="D34" s="50">
        <v>7.1834259969182329E-2</v>
      </c>
    </row>
    <row r="35" spans="1:4" x14ac:dyDescent="0.25">
      <c r="A35" s="48" t="s">
        <v>853</v>
      </c>
      <c r="B35" s="49" t="s">
        <v>1277</v>
      </c>
      <c r="C35" s="39">
        <v>8.6077861419345397E-2</v>
      </c>
      <c r="D35" s="50">
        <v>8.5925138524406114E-2</v>
      </c>
    </row>
    <row r="36" spans="1:4" x14ac:dyDescent="0.25">
      <c r="A36" s="48" t="s">
        <v>854</v>
      </c>
      <c r="B36" s="49" t="s">
        <v>719</v>
      </c>
      <c r="C36" s="39">
        <v>4.9937631306915732E-2</v>
      </c>
      <c r="D36" s="50">
        <v>4.9844506217435761E-2</v>
      </c>
    </row>
    <row r="37" spans="1:4" x14ac:dyDescent="0.25">
      <c r="A37" s="48" t="s">
        <v>855</v>
      </c>
      <c r="B37" s="49" t="s">
        <v>397</v>
      </c>
      <c r="C37" s="39">
        <v>7.8021425153013552E-2</v>
      </c>
      <c r="D37" s="50">
        <v>7.7787455505032257E-2</v>
      </c>
    </row>
    <row r="38" spans="1:4" x14ac:dyDescent="0.25">
      <c r="A38" s="48" t="s">
        <v>856</v>
      </c>
      <c r="B38" s="49" t="s">
        <v>1283</v>
      </c>
      <c r="C38" s="39">
        <v>8.2346816673992351E-2</v>
      </c>
      <c r="D38" s="50">
        <v>8.2445785561957946E-2</v>
      </c>
    </row>
    <row r="39" spans="1:4" x14ac:dyDescent="0.25">
      <c r="A39" s="48" t="s">
        <v>857</v>
      </c>
      <c r="B39" s="49" t="s">
        <v>405</v>
      </c>
      <c r="C39" s="39">
        <v>6.917535795675428E-2</v>
      </c>
      <c r="D39" s="50">
        <v>6.8950874998710679E-2</v>
      </c>
    </row>
    <row r="40" spans="1:4" x14ac:dyDescent="0.25">
      <c r="A40" s="48" t="s">
        <v>858</v>
      </c>
      <c r="B40" s="49" t="s">
        <v>1265</v>
      </c>
      <c r="C40" s="39">
        <v>0.19719506097252748</v>
      </c>
      <c r="D40" s="50">
        <v>0.19702509394601936</v>
      </c>
    </row>
    <row r="41" spans="1:4" x14ac:dyDescent="0.25">
      <c r="A41" s="48" t="s">
        <v>859</v>
      </c>
      <c r="B41" s="49" t="s">
        <v>276</v>
      </c>
      <c r="C41" s="39">
        <v>5.1323507697749078E-2</v>
      </c>
      <c r="D41" s="50">
        <v>5.1167440701958729E-2</v>
      </c>
    </row>
    <row r="42" spans="1:4" x14ac:dyDescent="0.25">
      <c r="A42" s="48" t="s">
        <v>860</v>
      </c>
      <c r="B42" s="49" t="s">
        <v>1266</v>
      </c>
      <c r="C42" s="39">
        <v>9.2183317708575907E-2</v>
      </c>
      <c r="D42" s="50">
        <v>9.2052858984048677E-2</v>
      </c>
    </row>
    <row r="43" spans="1:4" x14ac:dyDescent="0.25">
      <c r="A43" s="48" t="s">
        <v>861</v>
      </c>
      <c r="B43" s="49" t="s">
        <v>439</v>
      </c>
      <c r="C43" s="39">
        <v>0.10852429628283744</v>
      </c>
      <c r="D43" s="50">
        <v>0.10817323177211859</v>
      </c>
    </row>
    <row r="44" spans="1:4" x14ac:dyDescent="0.25">
      <c r="A44" s="48" t="s">
        <v>862</v>
      </c>
      <c r="B44" s="49" t="s">
        <v>1260</v>
      </c>
      <c r="C44" s="39">
        <v>9.6414350608561378E-2</v>
      </c>
      <c r="D44" s="50">
        <v>9.6253609691974995E-2</v>
      </c>
    </row>
    <row r="45" spans="1:4" x14ac:dyDescent="0.25">
      <c r="A45" s="48" t="s">
        <v>863</v>
      </c>
      <c r="B45" s="49" t="s">
        <v>1268</v>
      </c>
      <c r="C45" s="39">
        <v>6.4219802831561867E-2</v>
      </c>
      <c r="D45" s="50">
        <v>6.4034384855471152E-2</v>
      </c>
    </row>
    <row r="46" spans="1:4" x14ac:dyDescent="0.25">
      <c r="A46" s="48" t="s">
        <v>864</v>
      </c>
      <c r="B46" s="49" t="s">
        <v>451</v>
      </c>
      <c r="C46" s="39">
        <v>0.14929330833266033</v>
      </c>
      <c r="D46" s="50">
        <v>0.14942603911236424</v>
      </c>
    </row>
    <row r="47" spans="1:4" x14ac:dyDescent="0.25">
      <c r="A47" s="48" t="s">
        <v>865</v>
      </c>
      <c r="B47" s="49" t="s">
        <v>1269</v>
      </c>
      <c r="C47" s="39">
        <v>7.9045458046923478E-2</v>
      </c>
      <c r="D47" s="50">
        <v>7.909046938572184E-2</v>
      </c>
    </row>
    <row r="48" spans="1:4" x14ac:dyDescent="0.25">
      <c r="A48" s="48" t="s">
        <v>866</v>
      </c>
      <c r="B48" s="49" t="s">
        <v>313</v>
      </c>
      <c r="C48" s="39">
        <v>0.11212521318671989</v>
      </c>
      <c r="D48" s="50">
        <v>0.11265788067517568</v>
      </c>
    </row>
    <row r="49" spans="1:4" x14ac:dyDescent="0.25">
      <c r="A49" s="48" t="s">
        <v>867</v>
      </c>
      <c r="B49" s="49" t="s">
        <v>214</v>
      </c>
      <c r="C49" s="39">
        <v>0.16370951443964754</v>
      </c>
      <c r="D49" s="50">
        <v>0.16368136942608422</v>
      </c>
    </row>
    <row r="50" spans="1:4" x14ac:dyDescent="0.25">
      <c r="A50" s="48" t="s">
        <v>868</v>
      </c>
      <c r="B50" s="49" t="s">
        <v>1239</v>
      </c>
      <c r="C50" s="39">
        <v>6.6438410553887967E-2</v>
      </c>
      <c r="D50" s="50">
        <v>6.6420084739956822E-2</v>
      </c>
    </row>
    <row r="51" spans="1:4" x14ac:dyDescent="0.25">
      <c r="A51" s="48" t="s">
        <v>869</v>
      </c>
      <c r="B51" s="49" t="s">
        <v>467</v>
      </c>
      <c r="C51" s="39">
        <v>0.12111956595498254</v>
      </c>
      <c r="D51" s="50">
        <v>0.12118703887491772</v>
      </c>
    </row>
    <row r="52" spans="1:4" x14ac:dyDescent="0.25">
      <c r="A52" s="48" t="s">
        <v>870</v>
      </c>
      <c r="B52" s="49" t="s">
        <v>1242</v>
      </c>
      <c r="C52" s="39">
        <v>0.15562077850700992</v>
      </c>
      <c r="D52" s="50">
        <v>0.1550832130910722</v>
      </c>
    </row>
    <row r="53" spans="1:4" x14ac:dyDescent="0.25">
      <c r="A53" s="48" t="s">
        <v>871</v>
      </c>
      <c r="B53" s="49" t="s">
        <v>574</v>
      </c>
      <c r="C53" s="39">
        <v>9.0208567960776795E-2</v>
      </c>
      <c r="D53" s="50">
        <v>9.0041994905707815E-2</v>
      </c>
    </row>
    <row r="54" spans="1:4" x14ac:dyDescent="0.25">
      <c r="A54" s="48" t="s">
        <v>872</v>
      </c>
      <c r="B54" s="49" t="s">
        <v>485</v>
      </c>
      <c r="C54" s="39">
        <v>0.10435955449990093</v>
      </c>
      <c r="D54" s="50">
        <v>0.10418350113463336</v>
      </c>
    </row>
    <row r="55" spans="1:4" x14ac:dyDescent="0.25">
      <c r="A55" s="48" t="s">
        <v>873</v>
      </c>
      <c r="B55" s="49" t="s">
        <v>629</v>
      </c>
      <c r="C55" s="39">
        <v>0.11036011754932401</v>
      </c>
      <c r="D55" s="50">
        <v>0.11012090602739748</v>
      </c>
    </row>
    <row r="56" spans="1:4" x14ac:dyDescent="0.25">
      <c r="A56" s="48" t="s">
        <v>874</v>
      </c>
      <c r="B56" s="49" t="s">
        <v>693</v>
      </c>
      <c r="C56" s="39">
        <v>0.16716327643819506</v>
      </c>
      <c r="D56" s="50">
        <v>0.16708648334550824</v>
      </c>
    </row>
    <row r="57" spans="1:4" x14ac:dyDescent="0.25">
      <c r="A57" s="48" t="s">
        <v>875</v>
      </c>
      <c r="B57" s="49" t="s">
        <v>515</v>
      </c>
      <c r="C57" s="39">
        <v>7.6164387297213712E-2</v>
      </c>
      <c r="D57" s="50">
        <v>7.5973052337101263E-2</v>
      </c>
    </row>
    <row r="58" spans="1:4" x14ac:dyDescent="0.25">
      <c r="A58" s="48" t="s">
        <v>876</v>
      </c>
      <c r="B58" s="49" t="s">
        <v>1274</v>
      </c>
      <c r="C58" s="39">
        <v>8.03463212758182E-2</v>
      </c>
      <c r="D58" s="50">
        <v>8.034456027663936E-2</v>
      </c>
    </row>
    <row r="59" spans="1:4" x14ac:dyDescent="0.25">
      <c r="A59" s="48" t="s">
        <v>877</v>
      </c>
      <c r="B59" s="49" t="s">
        <v>1262</v>
      </c>
      <c r="C59" s="39">
        <v>6.6460263996078572E-2</v>
      </c>
      <c r="D59" s="50">
        <v>6.628763359131068E-2</v>
      </c>
    </row>
    <row r="60" spans="1:4" x14ac:dyDescent="0.25">
      <c r="A60" s="48" t="s">
        <v>878</v>
      </c>
      <c r="B60" s="49" t="s">
        <v>85</v>
      </c>
      <c r="C60" s="39">
        <v>0.10537581237243873</v>
      </c>
      <c r="D60" s="50">
        <v>0.1051781338359554</v>
      </c>
    </row>
    <row r="61" spans="1:4" x14ac:dyDescent="0.25">
      <c r="A61" s="48" t="s">
        <v>879</v>
      </c>
      <c r="B61" s="49" t="s">
        <v>531</v>
      </c>
      <c r="C61" s="39">
        <v>7.1405667430968572E-2</v>
      </c>
      <c r="D61" s="50">
        <v>7.1268626943267452E-2</v>
      </c>
    </row>
    <row r="62" spans="1:4" x14ac:dyDescent="0.25">
      <c r="A62" s="48" t="s">
        <v>880</v>
      </c>
      <c r="B62" s="49" t="s">
        <v>150</v>
      </c>
      <c r="C62" s="39">
        <v>0.21214678163816755</v>
      </c>
      <c r="D62" s="50">
        <v>0.21189314712123952</v>
      </c>
    </row>
    <row r="63" spans="1:4" x14ac:dyDescent="0.25">
      <c r="A63" s="48" t="s">
        <v>881</v>
      </c>
      <c r="B63" s="49" t="s">
        <v>639</v>
      </c>
      <c r="C63" s="39">
        <v>5.7905715850462496E-2</v>
      </c>
      <c r="D63" s="50">
        <v>5.7729378500261157E-2</v>
      </c>
    </row>
    <row r="64" spans="1:4" x14ac:dyDescent="0.25">
      <c r="A64" s="48" t="s">
        <v>882</v>
      </c>
      <c r="B64" s="49" t="s">
        <v>130</v>
      </c>
      <c r="C64" s="39">
        <v>7.3579631927923717E-2</v>
      </c>
      <c r="D64" s="50">
        <v>7.3418034221985728E-2</v>
      </c>
    </row>
    <row r="65" spans="1:4" x14ac:dyDescent="0.25">
      <c r="A65" s="48" t="s">
        <v>883</v>
      </c>
      <c r="B65" s="49" t="s">
        <v>1293</v>
      </c>
      <c r="C65" s="39">
        <v>0.1244238151018994</v>
      </c>
      <c r="D65" s="50">
        <v>0.12399779543873693</v>
      </c>
    </row>
    <row r="66" spans="1:4" x14ac:dyDescent="0.25">
      <c r="A66" s="48" t="s">
        <v>884</v>
      </c>
      <c r="B66" s="49" t="s">
        <v>539</v>
      </c>
      <c r="C66" s="39">
        <v>5.9394790571778863E-2</v>
      </c>
      <c r="D66" s="50">
        <v>5.9392608659855926E-2</v>
      </c>
    </row>
    <row r="67" spans="1:4" x14ac:dyDescent="0.25">
      <c r="A67" s="48" t="s">
        <v>885</v>
      </c>
      <c r="B67" s="49" t="s">
        <v>1280</v>
      </c>
      <c r="C67" s="39">
        <v>6.7077566198839284E-2</v>
      </c>
      <c r="D67" s="50">
        <v>6.7003423106017396E-2</v>
      </c>
    </row>
    <row r="68" spans="1:4" x14ac:dyDescent="0.25">
      <c r="A68" s="48" t="s">
        <v>886</v>
      </c>
      <c r="B68" s="49" t="s">
        <v>552</v>
      </c>
      <c r="C68" s="39">
        <v>7.135462711068985E-2</v>
      </c>
      <c r="D68" s="50">
        <v>7.1475965548957909E-2</v>
      </c>
    </row>
    <row r="69" spans="1:4" x14ac:dyDescent="0.25">
      <c r="A69" s="48" t="s">
        <v>887</v>
      </c>
      <c r="B69" s="49" t="s">
        <v>562</v>
      </c>
      <c r="C69" s="39">
        <v>0.17975227742693076</v>
      </c>
      <c r="D69" s="50">
        <v>0.17918348744566642</v>
      </c>
    </row>
    <row r="70" spans="1:4" x14ac:dyDescent="0.25">
      <c r="A70" s="48" t="s">
        <v>888</v>
      </c>
      <c r="B70" s="49" t="s">
        <v>1285</v>
      </c>
      <c r="C70" s="39">
        <v>0.10916199323377027</v>
      </c>
      <c r="D70" s="50">
        <v>0.10909359463983592</v>
      </c>
    </row>
    <row r="71" spans="1:4" x14ac:dyDescent="0.25">
      <c r="A71" s="48" t="s">
        <v>889</v>
      </c>
      <c r="B71" s="49" t="s">
        <v>97</v>
      </c>
      <c r="C71" s="39">
        <v>7.2186815869457466E-2</v>
      </c>
      <c r="D71" s="50">
        <v>7.2148446367619593E-2</v>
      </c>
    </row>
    <row r="72" spans="1:4" x14ac:dyDescent="0.25">
      <c r="A72" s="48" t="s">
        <v>890</v>
      </c>
      <c r="B72" s="49" t="s">
        <v>600</v>
      </c>
      <c r="C72" s="39">
        <v>5.9919064974438649E-2</v>
      </c>
      <c r="D72" s="50">
        <v>5.9880711815155044E-2</v>
      </c>
    </row>
    <row r="73" spans="1:4" x14ac:dyDescent="0.25">
      <c r="A73" s="48" t="s">
        <v>891</v>
      </c>
      <c r="B73" s="49" t="s">
        <v>1291</v>
      </c>
      <c r="C73" s="39">
        <v>6.8538748336963398E-2</v>
      </c>
      <c r="D73" s="50">
        <v>6.8449061069521519E-2</v>
      </c>
    </row>
    <row r="74" spans="1:4" x14ac:dyDescent="0.25">
      <c r="A74" s="48" t="s">
        <v>892</v>
      </c>
      <c r="B74" s="49" t="s">
        <v>289</v>
      </c>
      <c r="C74" s="39">
        <v>0.24921376431008155</v>
      </c>
      <c r="D74" s="50">
        <v>0.24855320144065807</v>
      </c>
    </row>
    <row r="75" spans="1:4" x14ac:dyDescent="0.25">
      <c r="A75" s="48" t="s">
        <v>893</v>
      </c>
      <c r="B75" s="49" t="s">
        <v>615</v>
      </c>
      <c r="C75" s="39">
        <v>0.18628315540711882</v>
      </c>
      <c r="D75" s="50">
        <v>0.18596499237695488</v>
      </c>
    </row>
    <row r="76" spans="1:4" x14ac:dyDescent="0.25">
      <c r="A76" s="48" t="s">
        <v>894</v>
      </c>
      <c r="B76" s="49" t="s">
        <v>55</v>
      </c>
      <c r="C76" s="39">
        <v>5.9796070047938764E-2</v>
      </c>
      <c r="D76" s="50">
        <v>5.9722537238933206E-2</v>
      </c>
    </row>
    <row r="77" spans="1:4" x14ac:dyDescent="0.25">
      <c r="A77" s="48" t="s">
        <v>895</v>
      </c>
      <c r="B77" s="49" t="s">
        <v>148</v>
      </c>
      <c r="C77" s="39">
        <v>0.20864375157623974</v>
      </c>
      <c r="D77" s="50">
        <v>0.20852633290592232</v>
      </c>
    </row>
    <row r="78" spans="1:4" x14ac:dyDescent="0.25">
      <c r="A78" s="48" t="s">
        <v>896</v>
      </c>
      <c r="B78" s="49" t="s">
        <v>152</v>
      </c>
      <c r="C78" s="39">
        <v>0.20959790278880755</v>
      </c>
      <c r="D78" s="50">
        <v>0.20932955343922202</v>
      </c>
    </row>
    <row r="79" spans="1:4" x14ac:dyDescent="0.25">
      <c r="A79" s="48" t="s">
        <v>897</v>
      </c>
      <c r="B79" s="49" t="s">
        <v>226</v>
      </c>
      <c r="C79" s="39">
        <v>5.9166124429047097E-2</v>
      </c>
      <c r="D79" s="50">
        <v>5.9115523176516957E-2</v>
      </c>
    </row>
    <row r="80" spans="1:4" x14ac:dyDescent="0.25">
      <c r="A80" s="48" t="s">
        <v>898</v>
      </c>
      <c r="B80" s="49" t="s">
        <v>228</v>
      </c>
      <c r="C80" s="39">
        <v>0.14994921919080378</v>
      </c>
      <c r="D80" s="50">
        <v>0.14974947519625512</v>
      </c>
    </row>
    <row r="81" spans="1:4" x14ac:dyDescent="0.25">
      <c r="A81" s="48" t="s">
        <v>899</v>
      </c>
      <c r="B81" s="49" t="s">
        <v>220</v>
      </c>
      <c r="C81" s="39">
        <v>9.6224632085198727E-2</v>
      </c>
      <c r="D81" s="50">
        <v>9.6510208840145495E-2</v>
      </c>
    </row>
    <row r="82" spans="1:4" x14ac:dyDescent="0.25">
      <c r="A82" s="48" t="s">
        <v>900</v>
      </c>
      <c r="B82" s="49" t="s">
        <v>663</v>
      </c>
      <c r="C82" s="39">
        <v>0.14352348748235003</v>
      </c>
      <c r="D82" s="50">
        <v>0.14358392271305614</v>
      </c>
    </row>
    <row r="83" spans="1:4" x14ac:dyDescent="0.25">
      <c r="A83" s="48" t="s">
        <v>901</v>
      </c>
      <c r="B83" s="49" t="s">
        <v>487</v>
      </c>
      <c r="C83" s="39">
        <v>0.14529064776384673</v>
      </c>
      <c r="D83" s="50">
        <v>0.1452553424804732</v>
      </c>
    </row>
    <row r="84" spans="1:4" x14ac:dyDescent="0.25">
      <c r="A84" s="48" t="s">
        <v>902</v>
      </c>
      <c r="B84" s="49" t="s">
        <v>51</v>
      </c>
      <c r="C84" s="39">
        <v>0.15171792622230168</v>
      </c>
      <c r="D84" s="50">
        <v>0.15304722646081872</v>
      </c>
    </row>
    <row r="85" spans="1:4" x14ac:dyDescent="0.25">
      <c r="A85" s="48" t="s">
        <v>903</v>
      </c>
      <c r="B85" s="49" t="s">
        <v>677</v>
      </c>
      <c r="C85" s="39">
        <v>9.0412650520750745E-2</v>
      </c>
      <c r="D85" s="50">
        <v>9.0215092041900938E-2</v>
      </c>
    </row>
    <row r="86" spans="1:4" x14ac:dyDescent="0.25">
      <c r="A86" s="48" t="s">
        <v>904</v>
      </c>
      <c r="B86" s="49" t="s">
        <v>685</v>
      </c>
      <c r="C86" s="39">
        <v>0.26283193246405262</v>
      </c>
      <c r="D86" s="50">
        <v>0.2628183484834366</v>
      </c>
    </row>
    <row r="87" spans="1:4" x14ac:dyDescent="0.25">
      <c r="A87" s="48" t="s">
        <v>905</v>
      </c>
      <c r="B87" s="49" t="s">
        <v>347</v>
      </c>
      <c r="C87" s="39">
        <v>7.7369782131635631E-2</v>
      </c>
      <c r="D87" s="50">
        <v>7.7351568782970809E-2</v>
      </c>
    </row>
    <row r="88" spans="1:4" x14ac:dyDescent="0.25">
      <c r="A88" s="48" t="s">
        <v>906</v>
      </c>
      <c r="B88" s="49" t="s">
        <v>1298</v>
      </c>
      <c r="C88" s="39">
        <v>6.5880170589646583E-2</v>
      </c>
      <c r="D88" s="50">
        <v>6.5664441657848543E-2</v>
      </c>
    </row>
    <row r="89" spans="1:4" x14ac:dyDescent="0.25">
      <c r="A89" s="48" t="s">
        <v>907</v>
      </c>
      <c r="B89" s="49" t="s">
        <v>679</v>
      </c>
      <c r="C89" s="39">
        <v>0.13785169682870368</v>
      </c>
      <c r="D89" s="50">
        <v>0.13835809940079397</v>
      </c>
    </row>
    <row r="90" spans="1:4" x14ac:dyDescent="0.25">
      <c r="A90" s="48" t="s">
        <v>908</v>
      </c>
      <c r="B90" s="49" t="s">
        <v>705</v>
      </c>
      <c r="C90" s="39">
        <v>1.9804571481390476E-2</v>
      </c>
      <c r="D90" s="50">
        <v>1.9803150121245748E-2</v>
      </c>
    </row>
    <row r="91" spans="1:4" x14ac:dyDescent="0.25">
      <c r="A91" s="48" t="s">
        <v>909</v>
      </c>
      <c r="B91" s="49" t="s">
        <v>721</v>
      </c>
      <c r="C91" s="39">
        <v>5.192870786589808E-2</v>
      </c>
      <c r="D91" s="50">
        <v>5.2001176888712482E-2</v>
      </c>
    </row>
    <row r="92" spans="1:4" x14ac:dyDescent="0.25">
      <c r="A92" s="48" t="s">
        <v>910</v>
      </c>
      <c r="B92" s="49" t="s">
        <v>713</v>
      </c>
      <c r="C92" s="39">
        <v>0.14880659337106183</v>
      </c>
      <c r="D92" s="50">
        <v>0.14856094331182884</v>
      </c>
    </row>
    <row r="93" spans="1:4" x14ac:dyDescent="0.25">
      <c r="A93" s="48" t="s">
        <v>911</v>
      </c>
      <c r="B93" s="49" t="s">
        <v>711</v>
      </c>
      <c r="C93" s="39">
        <v>5.5334090624186004E-2</v>
      </c>
      <c r="D93" s="50">
        <v>5.5245543217392459E-2</v>
      </c>
    </row>
    <row r="94" spans="1:4" x14ac:dyDescent="0.25">
      <c r="A94" s="48" t="s">
        <v>912</v>
      </c>
      <c r="B94" s="49" t="s">
        <v>1256</v>
      </c>
      <c r="C94" s="39">
        <v>5.3229515261829986E-2</v>
      </c>
      <c r="D94" s="50">
        <v>5.3143877199672708E-2</v>
      </c>
    </row>
    <row r="95" spans="1:4" x14ac:dyDescent="0.25">
      <c r="A95" s="48" t="s">
        <v>913</v>
      </c>
      <c r="B95" s="49" t="s">
        <v>1300</v>
      </c>
      <c r="C95" s="39">
        <v>6.0160750488765707E-2</v>
      </c>
      <c r="D95" s="50">
        <v>6.0053579448524248E-2</v>
      </c>
    </row>
    <row r="96" spans="1:4" x14ac:dyDescent="0.25">
      <c r="A96" s="48" t="s">
        <v>914</v>
      </c>
      <c r="B96" s="49" t="s">
        <v>1299</v>
      </c>
      <c r="C96" s="39">
        <v>5.6032012699408371E-2</v>
      </c>
      <c r="D96" s="50">
        <v>5.5917619174657762E-2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"GROUPEMENT DES COA EN VIGUEUR LE "&amp;'OPTIONS - INTERVALLES DE MARGE'!A1</f>
        <v>GROUPEMENT DES COA EN VIGUEUR LE 22 JUIN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35</v>
      </c>
      <c r="C3" s="136" t="s">
        <v>5</v>
      </c>
      <c r="D3" s="136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915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29"/>
      <c r="C6" s="6" t="s">
        <v>916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29"/>
      <c r="C7" s="9" t="s">
        <v>917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0"/>
      <c r="C8" s="7" t="s">
        <v>918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2" t="str">
        <f>"IMPUTATIONS POUR POSITION MIXTE INTRA-MARCHANDISE - 'BUTTERFLY' MENSUEL EN VIGUEUR LE "&amp;'OPTIONS - INTERVALLES DE MARGE'!A1</f>
        <v>IMPUTATIONS POUR POSITION MIXTE INTRA-MARCHANDISE - 'BUTTERFLY' MENSUEL EN VIGUEUR LE 22 JUIN 2026</v>
      </c>
      <c r="B10" s="133"/>
      <c r="C10" s="133"/>
      <c r="D10" s="133"/>
      <c r="E10" s="13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41" t="s">
        <v>7</v>
      </c>
      <c r="C11" s="136" t="s">
        <v>8</v>
      </c>
      <c r="D11" s="136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42"/>
      <c r="C12" s="143"/>
      <c r="D12" s="143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919</v>
      </c>
      <c r="C13" s="13">
        <v>641</v>
      </c>
      <c r="D13" s="13">
        <v>641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920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2" t="str">
        <f>"IMPUTATIONS POUR POSITION MIXTE INTRA-MARCHANDISE - INTERMENSUELLE EN VIGUEUR LE "&amp;'OPTIONS - INTERVALLES DE MARGE'!A1</f>
        <v>IMPUTATIONS POUR POSITION MIXTE INTRA-MARCHANDISE - INTERMENSUELLE EN VIGUEUR LE 22 JUIN 2026</v>
      </c>
      <c r="B16" s="133"/>
      <c r="C16" s="133"/>
      <c r="D16" s="133"/>
      <c r="E16" s="133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9" t="s">
        <v>0</v>
      </c>
      <c r="C17" s="136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40"/>
      <c r="C18" s="13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A10:E10"/>
    <mergeCell ref="B11:B12"/>
    <mergeCell ref="C11:C12"/>
    <mergeCell ref="D11:D12"/>
    <mergeCell ref="C17:C18"/>
    <mergeCell ref="A16:E16"/>
    <mergeCell ref="B17:B18"/>
    <mergeCell ref="B5:B8"/>
    <mergeCell ref="A1:E1"/>
    <mergeCell ref="A2:E2"/>
    <mergeCell ref="B3:B4"/>
    <mergeCell ref="C3:C4"/>
    <mergeCell ref="D3:D4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"GROUPEMENT DES CRA EN VIGUEUR LE "&amp;'OPTIONS - INTERVALLES DE MARGE'!A1</f>
        <v>GROUPEMENT DES CRA EN VIGUEUR LE 22 JUIN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35</v>
      </c>
      <c r="C3" s="136" t="s">
        <v>5</v>
      </c>
      <c r="D3" s="136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921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0"/>
      <c r="C6" s="7" t="s">
        <v>922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6">
        <v>2</v>
      </c>
      <c r="C7" s="8" t="s">
        <v>923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0"/>
      <c r="C8" s="7" t="s">
        <v>924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6">
        <v>3</v>
      </c>
      <c r="C9" s="8" t="s">
        <v>925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29"/>
      <c r="C10" s="6" t="s">
        <v>926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29"/>
      <c r="C11" s="6" t="s">
        <v>927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0"/>
      <c r="C12" s="7" t="s">
        <v>928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6">
        <v>4</v>
      </c>
      <c r="C13" s="9" t="s">
        <v>929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29"/>
      <c r="C14" s="6" t="s">
        <v>930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29"/>
      <c r="C15" s="6" t="s">
        <v>931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0"/>
      <c r="C16" s="7" t="s">
        <v>932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2" t="str">
        <f>"IMPUTATIONS POUR POSITION MIXTE INTRA-MARCHANDISE - 'BUTTERFLY' TRIMESTRIEL EN VIGUEUR LE "&amp;'OPTIONS - INTERVALLES DE MARGE'!A1</f>
        <v>IMPUTATIONS POUR POSITION MIXTE INTRA-MARCHANDISE - 'BUTTERFLY' TRIMESTRIEL EN VIGUEUR LE 22 JUIN 2026</v>
      </c>
      <c r="B18" s="133"/>
      <c r="C18" s="133"/>
      <c r="D18" s="133"/>
      <c r="E18" s="13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41" t="s">
        <v>7</v>
      </c>
      <c r="C19" s="136" t="s">
        <v>8</v>
      </c>
      <c r="D19" s="136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42"/>
      <c r="C20" s="143"/>
      <c r="D20" s="14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933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934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935</v>
      </c>
      <c r="C23" s="13">
        <v>185</v>
      </c>
      <c r="D23" s="13">
        <v>187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936</v>
      </c>
      <c r="C24" s="13">
        <v>144</v>
      </c>
      <c r="D24" s="13">
        <v>144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937</v>
      </c>
      <c r="C25" s="13">
        <v>264</v>
      </c>
      <c r="D25" s="13">
        <v>262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938</v>
      </c>
      <c r="C26" s="13">
        <v>270</v>
      </c>
      <c r="D26" s="13">
        <v>267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939</v>
      </c>
      <c r="C27" s="13">
        <v>165</v>
      </c>
      <c r="D27" s="13">
        <v>164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940</v>
      </c>
      <c r="C28" s="13">
        <v>153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941</v>
      </c>
      <c r="C29" s="13">
        <v>239</v>
      </c>
      <c r="D29" s="13">
        <v>237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942</v>
      </c>
      <c r="C30" s="14">
        <v>228</v>
      </c>
      <c r="D30" s="14">
        <v>227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2" t="str">
        <f>"IMPUTATIONS POUR POSITION MIXTE INTRA-MARCHANDISE - 'BUTTERFLY' SEMESTRIEL EN VIGUEUR LE "&amp;'OPTIONS - INTERVALLES DE MARGE'!A1</f>
        <v>IMPUTATIONS POUR POSITION MIXTE INTRA-MARCHANDISE - 'BUTTERFLY' SEMESTRIEL EN VIGUEUR LE 22 JUIN 2026</v>
      </c>
      <c r="B32" s="133"/>
      <c r="C32" s="133"/>
      <c r="D32" s="133"/>
      <c r="E32" s="13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9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40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943</v>
      </c>
      <c r="C35" s="19">
        <v>156</v>
      </c>
      <c r="D35" s="19">
        <v>154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944</v>
      </c>
      <c r="C36" s="19">
        <v>124</v>
      </c>
      <c r="D36" s="19">
        <v>127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945</v>
      </c>
      <c r="C37" s="19">
        <v>249</v>
      </c>
      <c r="D37" s="19">
        <v>251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946</v>
      </c>
      <c r="C38" s="19">
        <v>171</v>
      </c>
      <c r="D38" s="19">
        <v>173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947</v>
      </c>
      <c r="C39" s="19">
        <v>152</v>
      </c>
      <c r="D39" s="19">
        <v>152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948</v>
      </c>
      <c r="C40" s="19">
        <v>120</v>
      </c>
      <c r="D40" s="19">
        <v>120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949</v>
      </c>
      <c r="C41" s="19">
        <v>98</v>
      </c>
      <c r="D41" s="19">
        <v>98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950</v>
      </c>
      <c r="C42" s="20">
        <v>98</v>
      </c>
      <c r="D42" s="20">
        <v>97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2" t="str">
        <f>"IMPUTATIONS POUR POSITION MIXTE INTRA-MARCHANDISE - 'BUTTERFLY' NEUF-MOIS EN VIGUEUR LE "&amp;'OPTIONS - INTERVALLES DE MARGE'!A1</f>
        <v>IMPUTATIONS POUR POSITION MIXTE INTRA-MARCHANDISE - 'BUTTERFLY' NEUF-MOIS EN VIGUEUR LE 22 JUIN 2026</v>
      </c>
      <c r="B44" s="133"/>
      <c r="C44" s="133"/>
      <c r="D44" s="133"/>
      <c r="E44" s="133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9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40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951</v>
      </c>
      <c r="C47" s="19">
        <v>406</v>
      </c>
      <c r="D47" s="19">
        <v>409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952</v>
      </c>
      <c r="C48" s="19">
        <v>178</v>
      </c>
      <c r="D48" s="19">
        <v>181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953</v>
      </c>
      <c r="C49" s="19">
        <v>304</v>
      </c>
      <c r="D49" s="19">
        <v>303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954</v>
      </c>
      <c r="C50" s="19">
        <v>151</v>
      </c>
      <c r="D50" s="19">
        <v>153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955</v>
      </c>
      <c r="C51" s="19">
        <v>204</v>
      </c>
      <c r="D51" s="19">
        <v>204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956</v>
      </c>
      <c r="C52" s="20">
        <v>134</v>
      </c>
      <c r="D52" s="20">
        <v>134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2" t="str">
        <f>"IMPUTATIONS POUR POSITION MIXTE INTRA-MARCHANDISE - 'BUTTERFLY' ANNUEL EN VIGUEUR LE "&amp;'OPTIONS - INTERVALLES DE MARGE'!A1</f>
        <v>IMPUTATIONS POUR POSITION MIXTE INTRA-MARCHANDISE - 'BUTTERFLY' ANNUEL EN VIGUEUR LE 22 JUIN 2026</v>
      </c>
      <c r="B54" s="133"/>
      <c r="C54" s="133"/>
      <c r="D54" s="133"/>
      <c r="E54" s="133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9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40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957</v>
      </c>
      <c r="C57" s="19">
        <v>330</v>
      </c>
      <c r="D57" s="19">
        <v>333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958</v>
      </c>
      <c r="C58" s="19">
        <v>204</v>
      </c>
      <c r="D58" s="19">
        <v>204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959</v>
      </c>
      <c r="C59" s="19">
        <v>365</v>
      </c>
      <c r="D59" s="19">
        <v>364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960</v>
      </c>
      <c r="C60" s="20">
        <v>186</v>
      </c>
      <c r="D60" s="20">
        <v>191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2" t="str">
        <f>"IMPUTATIONS POUR POSITION MIXTE INTRA-MARCHANDISE - INTERMENSUELLE EN VIGUEUR LE "&amp;'OPTIONS - INTERVALLES DE MARGE'!A1</f>
        <v>IMPUTATIONS POUR POSITION MIXTE INTRA-MARCHANDISE - INTERMENSUELLE EN VIGUEUR LE 22 JUIN 2026</v>
      </c>
      <c r="B62" s="133"/>
      <c r="C62" s="133"/>
      <c r="D62" s="133"/>
      <c r="E62" s="133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9" t="s">
        <v>0</v>
      </c>
      <c r="B63" s="147">
        <v>1</v>
      </c>
      <c r="C63" s="147">
        <v>2</v>
      </c>
      <c r="D63" s="147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40"/>
      <c r="B64" s="148"/>
      <c r="C64" s="148">
        <v>2</v>
      </c>
      <c r="D64" s="148">
        <v>3</v>
      </c>
      <c r="E64" s="149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268</v>
      </c>
      <c r="C65" s="24">
        <v>279</v>
      </c>
      <c r="D65" s="25">
        <v>285</v>
      </c>
      <c r="E65" s="26">
        <v>289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324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249</v>
      </c>
      <c r="E67" s="30">
        <v>295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A54:E54"/>
    <mergeCell ref="B55:B56"/>
    <mergeCell ref="C55:C56"/>
    <mergeCell ref="D55:D56"/>
    <mergeCell ref="A62:E62"/>
    <mergeCell ref="A63:A64"/>
    <mergeCell ref="B63:B64"/>
    <mergeCell ref="C63:C64"/>
    <mergeCell ref="D63:D64"/>
    <mergeCell ref="E63:E6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B5:B6"/>
    <mergeCell ref="A1:E1"/>
    <mergeCell ref="A2:E2"/>
    <mergeCell ref="B3:B4"/>
    <mergeCell ref="C3:C4"/>
    <mergeCell ref="D3:D4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"GROUPEMENT DES SDV EN VIGUEUR LE "&amp;'OPTIONS - INTERVALLES DE MARGE'!A1</f>
        <v>GROUPEMENT DES SDV EN VIGUEUR LE 22 JUIN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961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962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6">
        <v>3</v>
      </c>
      <c r="C7" s="8" t="s">
        <v>963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29"/>
      <c r="C8" s="6" t="s">
        <v>964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0"/>
      <c r="C9" s="7" t="s">
        <v>965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2" t="str">
        <f>"IMPUTATIONS POUR POSITION MIXTE INTRA-MARCHANDISE - INTERMENSUELLE EN VIGUEUR LE "&amp;'OPTIONS - INTERVALLES DE MARGE'!A1</f>
        <v>IMPUTATIONS POUR POSITION MIXTE INTRA-MARCHANDISE - INTERMENSUELLE EN VIGUEUR LE 22 JUIN 2026</v>
      </c>
      <c r="B11" s="133"/>
      <c r="C11" s="133"/>
      <c r="D11" s="133"/>
      <c r="E11" s="133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9" t="s">
        <v>0</v>
      </c>
      <c r="B12" s="147">
        <v>1</v>
      </c>
      <c r="C12" s="147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40"/>
      <c r="B13" s="148"/>
      <c r="C13" s="148">
        <v>2</v>
      </c>
      <c r="D13" s="149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A1:E1"/>
    <mergeCell ref="A2:E2"/>
    <mergeCell ref="B3:B4"/>
    <mergeCell ref="C3:C4"/>
    <mergeCell ref="D3:D4"/>
    <mergeCell ref="B7:B9"/>
    <mergeCell ref="A11:E11"/>
    <mergeCell ref="A12:A13"/>
    <mergeCell ref="B12:B13"/>
    <mergeCell ref="C12:C13"/>
    <mergeCell ref="D12:D13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"GROUPEMENT DES SXF EN VIGUEUR LE "&amp;'OPTIONS - INTERVALLES DE MARGE'!A1</f>
        <v>GROUPEMENT DES SXF EN VIGUEUR LE 22 JUIN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966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967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968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969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970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971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972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973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"IMPUTATIONS POUR POSITION MIXTE INTRA-MARCHANDISE - INTERMENSUELLE EN VIGUEUR LE "&amp;'OPTIONS - INTERVALLES DE MARGE'!A1</f>
        <v>IMPUTATIONS POUR POSITION MIXTE INTRA-MARCHANDISE - INTERMENSUELLE EN VIGUEUR LE 22 JUIN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1508</v>
      </c>
      <c r="D17" s="26">
        <v>2555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750</v>
      </c>
      <c r="D18" s="30">
        <v>1930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"GROUPEMENT DES AXF EN VIGUEUR LE "&amp;'OPTIONS - INTERVALLES DE MARGE'!A1</f>
        <v>GROUPEMENT DES AXF EN VIGUEUR LE 22 JUIN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974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975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976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977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978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979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980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981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"IMPUTATIONS POUR POSITION MIXTE INTRA-MARCHANDISE - INTERMENSUELLE EN VIGUEUR LE "&amp;'OPTIONS - INTERVALLES DE MARGE'!A1</f>
        <v>IMPUTATIONS POUR POSITION MIXTE INTRA-MARCHANDISE - INTERMENSUELLE EN VIGUEUR LE 22 JUIN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2200</v>
      </c>
      <c r="C17" s="24">
        <v>1972</v>
      </c>
      <c r="D17" s="26">
        <v>1678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2190</v>
      </c>
      <c r="D18" s="30">
        <v>1883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2202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62" t="str">
        <f>"IMPUTATIONS POUR POSITION MIXTE INTRA-MARCHANDISES INTERMENSUELLE EN VIGUEUR LE "&amp;'OPTIONS - INTERVALLES DE MARGE'!A1</f>
        <v>IMPUTATIONS POUR POSITION MIXTE INTRA-MARCHANDISES INTERMENSUELLE EN VIGUEUR LE 22 JUIN 2026</v>
      </c>
      <c r="B2" s="163"/>
      <c r="C2" s="163"/>
      <c r="D2" s="164"/>
    </row>
    <row r="3" spans="1:4" x14ac:dyDescent="0.25">
      <c r="A3" s="158" t="s">
        <v>20</v>
      </c>
      <c r="B3" s="160" t="s">
        <v>21</v>
      </c>
      <c r="C3" s="160" t="s">
        <v>22</v>
      </c>
      <c r="D3" s="160" t="s">
        <v>23</v>
      </c>
    </row>
    <row r="4" spans="1:4" ht="24" customHeight="1" thickBot="1" x14ac:dyDescent="0.3">
      <c r="A4" s="159"/>
      <c r="B4" s="161"/>
      <c r="C4" s="161"/>
      <c r="D4" s="161"/>
    </row>
    <row r="5" spans="1:4" x14ac:dyDescent="0.25">
      <c r="A5" s="65" t="s">
        <v>770</v>
      </c>
      <c r="B5" s="66" t="s">
        <v>771</v>
      </c>
      <c r="C5" s="67">
        <v>125</v>
      </c>
      <c r="D5" s="68">
        <v>125</v>
      </c>
    </row>
    <row r="6" spans="1:4" x14ac:dyDescent="0.25">
      <c r="A6" s="65" t="s">
        <v>772</v>
      </c>
      <c r="B6" s="66" t="s">
        <v>1302</v>
      </c>
      <c r="C6" s="67">
        <v>450</v>
      </c>
      <c r="D6" s="68">
        <v>450</v>
      </c>
    </row>
    <row r="7" spans="1:4" x14ac:dyDescent="0.25">
      <c r="A7" s="65" t="s">
        <v>774</v>
      </c>
      <c r="B7" s="66" t="s">
        <v>1303</v>
      </c>
      <c r="C7" s="67">
        <v>450</v>
      </c>
      <c r="D7" s="68">
        <v>450</v>
      </c>
    </row>
    <row r="8" spans="1:4" x14ac:dyDescent="0.25">
      <c r="A8" s="65" t="s">
        <v>776</v>
      </c>
      <c r="B8" s="66" t="s">
        <v>1304</v>
      </c>
      <c r="C8" s="67">
        <v>225</v>
      </c>
      <c r="D8" s="68">
        <v>225</v>
      </c>
    </row>
    <row r="9" spans="1:4" x14ac:dyDescent="0.25">
      <c r="A9" s="65" t="s">
        <v>785</v>
      </c>
      <c r="B9" s="66" t="s">
        <v>1307</v>
      </c>
      <c r="C9" s="67">
        <v>450</v>
      </c>
      <c r="D9" s="68">
        <v>450</v>
      </c>
    </row>
    <row r="10" spans="1:4" x14ac:dyDescent="0.25">
      <c r="A10" s="63" t="s">
        <v>787</v>
      </c>
      <c r="B10" s="49" t="s">
        <v>1308</v>
      </c>
      <c r="C10" s="67">
        <v>200</v>
      </c>
      <c r="D10" s="68">
        <v>200</v>
      </c>
    </row>
    <row r="11" spans="1:4" x14ac:dyDescent="0.25">
      <c r="A11" s="65" t="s">
        <v>789</v>
      </c>
      <c r="B11" s="66" t="s">
        <v>1309</v>
      </c>
      <c r="C11" s="67">
        <v>200</v>
      </c>
      <c r="D11" s="68">
        <v>200</v>
      </c>
    </row>
    <row r="12" spans="1:4" x14ac:dyDescent="0.25">
      <c r="A12" s="65" t="s">
        <v>795</v>
      </c>
      <c r="B12" s="66" t="s">
        <v>1311</v>
      </c>
      <c r="C12" s="67">
        <v>125</v>
      </c>
      <c r="D12" s="68">
        <v>125</v>
      </c>
    </row>
    <row r="13" spans="1:4" x14ac:dyDescent="0.25">
      <c r="A13" s="65" t="s">
        <v>797</v>
      </c>
      <c r="B13" s="66" t="s">
        <v>1312</v>
      </c>
      <c r="C13" s="67">
        <v>100</v>
      </c>
      <c r="D13" s="68">
        <v>100</v>
      </c>
    </row>
    <row r="14" spans="1:4" x14ac:dyDescent="0.25">
      <c r="A14" s="65" t="s">
        <v>799</v>
      </c>
      <c r="B14" s="66" t="s">
        <v>1313</v>
      </c>
      <c r="C14" s="67">
        <v>100</v>
      </c>
      <c r="D14" s="68">
        <v>100</v>
      </c>
    </row>
    <row r="15" spans="1:4" x14ac:dyDescent="0.25">
      <c r="A15" s="65" t="s">
        <v>801</v>
      </c>
      <c r="B15" s="69" t="s">
        <v>1314</v>
      </c>
      <c r="C15" s="67">
        <v>100</v>
      </c>
      <c r="D15" s="68">
        <v>100</v>
      </c>
    </row>
    <row r="16" spans="1:4" x14ac:dyDescent="0.25">
      <c r="A16" s="65" t="s">
        <v>805</v>
      </c>
      <c r="B16" s="69" t="s">
        <v>1316</v>
      </c>
      <c r="C16" s="67">
        <v>100</v>
      </c>
      <c r="D16" s="68">
        <v>100</v>
      </c>
    </row>
    <row r="17" spans="1:4" x14ac:dyDescent="0.25">
      <c r="A17" s="65" t="s">
        <v>807</v>
      </c>
      <c r="B17" s="69" t="s">
        <v>1317</v>
      </c>
      <c r="C17" s="67">
        <v>100</v>
      </c>
      <c r="D17" s="68">
        <v>100</v>
      </c>
    </row>
    <row r="18" spans="1:4" x14ac:dyDescent="0.25">
      <c r="A18" s="65" t="s">
        <v>809</v>
      </c>
      <c r="B18" s="69" t="s">
        <v>1318</v>
      </c>
      <c r="C18" s="67">
        <v>100</v>
      </c>
      <c r="D18" s="68">
        <v>100</v>
      </c>
    </row>
    <row r="19" spans="1:4" x14ac:dyDescent="0.25">
      <c r="A19" s="65" t="s">
        <v>811</v>
      </c>
      <c r="B19" s="66" t="s">
        <v>1319</v>
      </c>
      <c r="C19" s="67">
        <v>125</v>
      </c>
      <c r="D19" s="68">
        <v>125</v>
      </c>
    </row>
    <row r="20" spans="1:4" x14ac:dyDescent="0.25">
      <c r="A20" s="65" t="s">
        <v>813</v>
      </c>
      <c r="B20" s="66" t="s">
        <v>1320</v>
      </c>
      <c r="C20" s="67">
        <v>100</v>
      </c>
      <c r="D20" s="70">
        <v>100</v>
      </c>
    </row>
    <row r="21" spans="1:4" x14ac:dyDescent="0.25">
      <c r="A21" s="65" t="s">
        <v>815</v>
      </c>
      <c r="B21" s="66" t="s">
        <v>1321</v>
      </c>
      <c r="C21" s="67">
        <v>100</v>
      </c>
      <c r="D21" s="70">
        <v>100</v>
      </c>
    </row>
    <row r="22" spans="1:4" x14ac:dyDescent="0.25">
      <c r="A22" s="65" t="s">
        <v>817</v>
      </c>
      <c r="B22" s="66" t="s">
        <v>1322</v>
      </c>
      <c r="C22" s="67">
        <v>100</v>
      </c>
      <c r="D22" s="70">
        <v>100</v>
      </c>
    </row>
    <row r="23" spans="1:4" x14ac:dyDescent="0.25">
      <c r="A23" s="65" t="s">
        <v>819</v>
      </c>
      <c r="B23" s="66" t="s">
        <v>1323</v>
      </c>
      <c r="C23" s="67">
        <v>100</v>
      </c>
      <c r="D23" s="70">
        <v>100</v>
      </c>
    </row>
    <row r="24" spans="1:4" x14ac:dyDescent="0.25">
      <c r="A24" s="65" t="s">
        <v>821</v>
      </c>
      <c r="B24" s="66" t="s">
        <v>1324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6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22 JUIN 2026</v>
      </c>
      <c r="B30" s="163"/>
      <c r="C30" s="163"/>
      <c r="D30" s="164"/>
    </row>
    <row r="31" spans="1:4" ht="15" customHeight="1" x14ac:dyDescent="0.25">
      <c r="A31" s="158" t="s">
        <v>20</v>
      </c>
      <c r="B31" s="160" t="s">
        <v>21</v>
      </c>
      <c r="C31" s="160" t="s">
        <v>37</v>
      </c>
      <c r="D31" s="160" t="s">
        <v>38</v>
      </c>
    </row>
    <row r="32" spans="1:4" ht="15.75" thickBot="1" x14ac:dyDescent="0.3">
      <c r="A32" s="159"/>
      <c r="B32" s="161"/>
      <c r="C32" s="161"/>
      <c r="D32" s="161"/>
    </row>
    <row r="33" spans="1:4" x14ac:dyDescent="0.25">
      <c r="A33" s="65" t="s">
        <v>823</v>
      </c>
      <c r="B33" s="69" t="s">
        <v>1233</v>
      </c>
      <c r="C33" s="67">
        <v>75</v>
      </c>
      <c r="D33" s="68">
        <v>75</v>
      </c>
    </row>
    <row r="34" spans="1:4" x14ac:dyDescent="0.25">
      <c r="A34" s="65" t="s">
        <v>824</v>
      </c>
      <c r="B34" s="69" t="s">
        <v>1231</v>
      </c>
      <c r="C34" s="67">
        <v>75</v>
      </c>
      <c r="D34" s="68">
        <v>75</v>
      </c>
    </row>
    <row r="35" spans="1:4" x14ac:dyDescent="0.25">
      <c r="A35" s="65" t="s">
        <v>825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826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827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828</v>
      </c>
      <c r="B38" s="69" t="s">
        <v>1235</v>
      </c>
      <c r="C38" s="67">
        <v>75</v>
      </c>
      <c r="D38" s="68">
        <v>75</v>
      </c>
    </row>
    <row r="39" spans="1:4" x14ac:dyDescent="0.25">
      <c r="A39" s="65" t="s">
        <v>829</v>
      </c>
      <c r="B39" s="69" t="s">
        <v>1237</v>
      </c>
      <c r="C39" s="67">
        <v>75</v>
      </c>
      <c r="D39" s="68">
        <v>75</v>
      </c>
    </row>
    <row r="40" spans="1:4" x14ac:dyDescent="0.25">
      <c r="A40" s="65" t="s">
        <v>830</v>
      </c>
      <c r="B40" s="69" t="s">
        <v>1243</v>
      </c>
      <c r="C40" s="67">
        <v>75</v>
      </c>
      <c r="D40" s="68">
        <v>75</v>
      </c>
    </row>
    <row r="41" spans="1:4" x14ac:dyDescent="0.25">
      <c r="A41" s="65" t="s">
        <v>831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832</v>
      </c>
      <c r="B42" s="69" t="s">
        <v>1245</v>
      </c>
      <c r="C42" s="67">
        <v>75</v>
      </c>
      <c r="D42" s="68">
        <v>75</v>
      </c>
    </row>
    <row r="43" spans="1:4" x14ac:dyDescent="0.25">
      <c r="A43" s="65" t="s">
        <v>833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834</v>
      </c>
      <c r="B44" s="69" t="s">
        <v>1248</v>
      </c>
      <c r="C44" s="67">
        <v>75</v>
      </c>
      <c r="D44" s="68">
        <v>75</v>
      </c>
    </row>
    <row r="45" spans="1:4" x14ac:dyDescent="0.25">
      <c r="A45" s="65" t="s">
        <v>835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836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837</v>
      </c>
      <c r="B47" s="69" t="s">
        <v>709</v>
      </c>
      <c r="C47" s="67">
        <v>75</v>
      </c>
      <c r="D47" s="68">
        <v>75</v>
      </c>
    </row>
    <row r="48" spans="1:4" x14ac:dyDescent="0.25">
      <c r="A48" s="65" t="s">
        <v>838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839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840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841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842</v>
      </c>
      <c r="B52" s="69" t="s">
        <v>1263</v>
      </c>
      <c r="C52" s="67">
        <v>75</v>
      </c>
      <c r="D52" s="68">
        <v>75</v>
      </c>
    </row>
    <row r="53" spans="1:4" x14ac:dyDescent="0.25">
      <c r="A53" s="65" t="s">
        <v>843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844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845</v>
      </c>
      <c r="B55" s="69" t="s">
        <v>1251</v>
      </c>
      <c r="C55" s="67">
        <v>75</v>
      </c>
      <c r="D55" s="68">
        <v>75</v>
      </c>
    </row>
    <row r="56" spans="1:4" x14ac:dyDescent="0.25">
      <c r="A56" s="65" t="s">
        <v>846</v>
      </c>
      <c r="B56" s="69" t="s">
        <v>1259</v>
      </c>
      <c r="C56" s="67">
        <v>75</v>
      </c>
      <c r="D56" s="68">
        <v>75</v>
      </c>
    </row>
    <row r="57" spans="1:4" x14ac:dyDescent="0.25">
      <c r="A57" s="65" t="s">
        <v>847</v>
      </c>
      <c r="B57" s="69" t="s">
        <v>1252</v>
      </c>
      <c r="C57" s="67">
        <v>75</v>
      </c>
      <c r="D57" s="68">
        <v>75</v>
      </c>
    </row>
    <row r="58" spans="1:4" x14ac:dyDescent="0.25">
      <c r="A58" s="65" t="s">
        <v>848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849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850</v>
      </c>
      <c r="B60" s="69" t="s">
        <v>1257</v>
      </c>
      <c r="C60" s="67">
        <v>75</v>
      </c>
      <c r="D60" s="68">
        <v>75</v>
      </c>
    </row>
    <row r="61" spans="1:4" x14ac:dyDescent="0.25">
      <c r="A61" s="65" t="s">
        <v>851</v>
      </c>
      <c r="B61" s="69" t="s">
        <v>715</v>
      </c>
      <c r="C61" s="67">
        <v>75</v>
      </c>
      <c r="D61" s="68">
        <v>75</v>
      </c>
    </row>
    <row r="62" spans="1:4" x14ac:dyDescent="0.25">
      <c r="A62" s="65" t="s">
        <v>852</v>
      </c>
      <c r="B62" s="69" t="s">
        <v>1258</v>
      </c>
      <c r="C62" s="67">
        <v>75</v>
      </c>
      <c r="D62" s="68">
        <v>75</v>
      </c>
    </row>
    <row r="63" spans="1:4" x14ac:dyDescent="0.25">
      <c r="A63" s="65" t="s">
        <v>853</v>
      </c>
      <c r="B63" s="69" t="s">
        <v>1277</v>
      </c>
      <c r="C63" s="67">
        <v>75</v>
      </c>
      <c r="D63" s="68">
        <v>75</v>
      </c>
    </row>
    <row r="64" spans="1:4" x14ac:dyDescent="0.25">
      <c r="A64" s="65" t="s">
        <v>854</v>
      </c>
      <c r="B64" s="69" t="s">
        <v>719</v>
      </c>
      <c r="C64" s="67">
        <v>75</v>
      </c>
      <c r="D64" s="68">
        <v>75</v>
      </c>
    </row>
    <row r="65" spans="1:4" x14ac:dyDescent="0.25">
      <c r="A65" s="65" t="s">
        <v>855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856</v>
      </c>
      <c r="B66" s="69" t="s">
        <v>1283</v>
      </c>
      <c r="C66" s="67">
        <v>75</v>
      </c>
      <c r="D66" s="68">
        <v>75</v>
      </c>
    </row>
    <row r="67" spans="1:4" x14ac:dyDescent="0.25">
      <c r="A67" s="65" t="s">
        <v>857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858</v>
      </c>
      <c r="B68" s="69" t="s">
        <v>1265</v>
      </c>
      <c r="C68" s="67">
        <v>75</v>
      </c>
      <c r="D68" s="68">
        <v>75</v>
      </c>
    </row>
    <row r="69" spans="1:4" x14ac:dyDescent="0.25">
      <c r="A69" s="65" t="s">
        <v>859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860</v>
      </c>
      <c r="B70" s="69" t="s">
        <v>1266</v>
      </c>
      <c r="C70" s="67">
        <v>75</v>
      </c>
      <c r="D70" s="68">
        <v>75</v>
      </c>
    </row>
    <row r="71" spans="1:4" x14ac:dyDescent="0.25">
      <c r="A71" s="65" t="s">
        <v>861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862</v>
      </c>
      <c r="B72" s="69" t="s">
        <v>1260</v>
      </c>
      <c r="C72" s="67">
        <v>75</v>
      </c>
      <c r="D72" s="68">
        <v>75</v>
      </c>
    </row>
    <row r="73" spans="1:4" x14ac:dyDescent="0.25">
      <c r="A73" s="65" t="s">
        <v>863</v>
      </c>
      <c r="B73" s="69" t="s">
        <v>1268</v>
      </c>
      <c r="C73" s="67">
        <v>75</v>
      </c>
      <c r="D73" s="68">
        <v>75</v>
      </c>
    </row>
    <row r="74" spans="1:4" x14ac:dyDescent="0.25">
      <c r="A74" s="65" t="s">
        <v>864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865</v>
      </c>
      <c r="B75" s="69" t="s">
        <v>1269</v>
      </c>
      <c r="C75" s="67">
        <v>75</v>
      </c>
      <c r="D75" s="68">
        <v>75</v>
      </c>
    </row>
    <row r="76" spans="1:4" x14ac:dyDescent="0.25">
      <c r="A76" s="65" t="s">
        <v>866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867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868</v>
      </c>
      <c r="B78" s="69" t="s">
        <v>1239</v>
      </c>
      <c r="C78" s="67">
        <v>75</v>
      </c>
      <c r="D78" s="68">
        <v>75</v>
      </c>
    </row>
    <row r="79" spans="1:4" x14ac:dyDescent="0.25">
      <c r="A79" s="65" t="s">
        <v>869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870</v>
      </c>
      <c r="B80" s="69" t="s">
        <v>1242</v>
      </c>
      <c r="C80" s="67">
        <v>75</v>
      </c>
      <c r="D80" s="68">
        <v>75</v>
      </c>
    </row>
    <row r="81" spans="1:4" x14ac:dyDescent="0.25">
      <c r="A81" s="65" t="s">
        <v>871</v>
      </c>
      <c r="B81" s="69" t="s">
        <v>574</v>
      </c>
      <c r="C81" s="67">
        <v>75</v>
      </c>
      <c r="D81" s="68">
        <v>75</v>
      </c>
    </row>
    <row r="82" spans="1:4" x14ac:dyDescent="0.25">
      <c r="A82" s="65" t="s">
        <v>872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873</v>
      </c>
      <c r="B83" s="69" t="s">
        <v>629</v>
      </c>
      <c r="C83" s="67">
        <v>75</v>
      </c>
      <c r="D83" s="68">
        <v>75</v>
      </c>
    </row>
    <row r="84" spans="1:4" x14ac:dyDescent="0.25">
      <c r="A84" s="65" t="s">
        <v>874</v>
      </c>
      <c r="B84" s="69" t="s">
        <v>693</v>
      </c>
      <c r="C84" s="67">
        <v>75</v>
      </c>
      <c r="D84" s="68">
        <v>75</v>
      </c>
    </row>
    <row r="85" spans="1:4" x14ac:dyDescent="0.25">
      <c r="A85" s="65" t="s">
        <v>875</v>
      </c>
      <c r="B85" s="69" t="s">
        <v>515</v>
      </c>
      <c r="C85" s="67">
        <v>75</v>
      </c>
      <c r="D85" s="68">
        <v>75</v>
      </c>
    </row>
    <row r="86" spans="1:4" x14ac:dyDescent="0.25">
      <c r="A86" s="65" t="s">
        <v>876</v>
      </c>
      <c r="B86" s="69" t="s">
        <v>1274</v>
      </c>
      <c r="C86" s="67">
        <v>75</v>
      </c>
      <c r="D86" s="68">
        <v>75</v>
      </c>
    </row>
    <row r="87" spans="1:4" x14ac:dyDescent="0.25">
      <c r="A87" s="65" t="s">
        <v>877</v>
      </c>
      <c r="B87" s="69" t="s">
        <v>1262</v>
      </c>
      <c r="C87" s="67">
        <v>75</v>
      </c>
      <c r="D87" s="68">
        <v>75</v>
      </c>
    </row>
    <row r="88" spans="1:4" x14ac:dyDescent="0.25">
      <c r="A88" s="65" t="s">
        <v>878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879</v>
      </c>
      <c r="B89" s="69" t="s">
        <v>531</v>
      </c>
      <c r="C89" s="67">
        <v>75</v>
      </c>
      <c r="D89" s="68">
        <v>75</v>
      </c>
    </row>
    <row r="90" spans="1:4" x14ac:dyDescent="0.25">
      <c r="A90" s="65" t="s">
        <v>880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881</v>
      </c>
      <c r="B91" s="69" t="s">
        <v>639</v>
      </c>
      <c r="C91" s="67">
        <v>75</v>
      </c>
      <c r="D91" s="68">
        <v>75</v>
      </c>
    </row>
    <row r="92" spans="1:4" x14ac:dyDescent="0.25">
      <c r="A92" s="65" t="s">
        <v>882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883</v>
      </c>
      <c r="B93" s="69" t="s">
        <v>1293</v>
      </c>
      <c r="C93" s="67">
        <v>75</v>
      </c>
      <c r="D93" s="68">
        <v>75</v>
      </c>
    </row>
    <row r="94" spans="1:4" x14ac:dyDescent="0.25">
      <c r="A94" s="65" t="s">
        <v>884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885</v>
      </c>
      <c r="B95" s="69" t="s">
        <v>1280</v>
      </c>
      <c r="C95" s="67">
        <v>75</v>
      </c>
      <c r="D95" s="68">
        <v>75</v>
      </c>
    </row>
    <row r="96" spans="1:4" x14ac:dyDescent="0.25">
      <c r="A96" s="65" t="s">
        <v>886</v>
      </c>
      <c r="B96" s="69" t="s">
        <v>552</v>
      </c>
      <c r="C96" s="67">
        <v>75</v>
      </c>
      <c r="D96" s="68">
        <v>75</v>
      </c>
    </row>
    <row r="97" spans="1:4" x14ac:dyDescent="0.25">
      <c r="A97" s="65" t="s">
        <v>887</v>
      </c>
      <c r="B97" s="69" t="s">
        <v>562</v>
      </c>
      <c r="C97" s="67">
        <v>75</v>
      </c>
      <c r="D97" s="68">
        <v>75</v>
      </c>
    </row>
    <row r="98" spans="1:4" x14ac:dyDescent="0.25">
      <c r="A98" s="65" t="s">
        <v>888</v>
      </c>
      <c r="B98" s="69" t="s">
        <v>1285</v>
      </c>
      <c r="C98" s="67">
        <v>75</v>
      </c>
      <c r="D98" s="68">
        <v>75</v>
      </c>
    </row>
    <row r="99" spans="1:4" x14ac:dyDescent="0.25">
      <c r="A99" s="65" t="s">
        <v>889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890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891</v>
      </c>
      <c r="B101" s="69" t="s">
        <v>1291</v>
      </c>
      <c r="C101" s="67">
        <v>75</v>
      </c>
      <c r="D101" s="68">
        <v>75</v>
      </c>
    </row>
    <row r="102" spans="1:4" x14ac:dyDescent="0.25">
      <c r="A102" s="65" t="s">
        <v>892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893</v>
      </c>
      <c r="B103" s="69" t="s">
        <v>615</v>
      </c>
      <c r="C103" s="67">
        <v>75</v>
      </c>
      <c r="D103" s="68">
        <v>75</v>
      </c>
    </row>
    <row r="104" spans="1:4" x14ac:dyDescent="0.25">
      <c r="A104" s="65" t="s">
        <v>894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895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896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897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898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899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900</v>
      </c>
      <c r="B110" s="69" t="s">
        <v>663</v>
      </c>
      <c r="C110" s="67">
        <v>75</v>
      </c>
      <c r="D110" s="68">
        <v>75</v>
      </c>
    </row>
    <row r="111" spans="1:4" x14ac:dyDescent="0.25">
      <c r="A111" s="65" t="s">
        <v>901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902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903</v>
      </c>
      <c r="B113" s="69" t="s">
        <v>677</v>
      </c>
      <c r="C113" s="67">
        <v>75</v>
      </c>
      <c r="D113" s="68">
        <v>75</v>
      </c>
    </row>
    <row r="114" spans="1:4" x14ac:dyDescent="0.25">
      <c r="A114" s="65" t="s">
        <v>904</v>
      </c>
      <c r="B114" s="69" t="s">
        <v>685</v>
      </c>
      <c r="C114" s="67">
        <v>75</v>
      </c>
      <c r="D114" s="68">
        <v>75</v>
      </c>
    </row>
    <row r="115" spans="1:4" x14ac:dyDescent="0.25">
      <c r="A115" s="65" t="s">
        <v>905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906</v>
      </c>
      <c r="B116" s="69" t="s">
        <v>1298</v>
      </c>
      <c r="C116" s="67">
        <v>75</v>
      </c>
      <c r="D116" s="68">
        <v>75</v>
      </c>
    </row>
    <row r="117" spans="1:4" x14ac:dyDescent="0.25">
      <c r="A117" s="65" t="s">
        <v>907</v>
      </c>
      <c r="B117" s="69" t="s">
        <v>679</v>
      </c>
      <c r="C117" s="67">
        <v>75</v>
      </c>
      <c r="D117" s="68">
        <v>75</v>
      </c>
    </row>
    <row r="118" spans="1:4" x14ac:dyDescent="0.25">
      <c r="A118" s="65" t="s">
        <v>908</v>
      </c>
      <c r="B118" s="69" t="s">
        <v>705</v>
      </c>
      <c r="C118" s="67">
        <v>75</v>
      </c>
      <c r="D118" s="68">
        <v>75</v>
      </c>
    </row>
    <row r="119" spans="1:4" x14ac:dyDescent="0.25">
      <c r="A119" s="65" t="s">
        <v>909</v>
      </c>
      <c r="B119" s="69" t="s">
        <v>721</v>
      </c>
      <c r="C119" s="67">
        <v>75</v>
      </c>
      <c r="D119" s="68">
        <v>75</v>
      </c>
    </row>
    <row r="120" spans="1:4" x14ac:dyDescent="0.25">
      <c r="A120" s="65" t="s">
        <v>910</v>
      </c>
      <c r="B120" s="69" t="s">
        <v>713</v>
      </c>
      <c r="C120" s="67">
        <v>75</v>
      </c>
      <c r="D120" s="68">
        <v>75</v>
      </c>
    </row>
    <row r="121" spans="1:4" x14ac:dyDescent="0.25">
      <c r="A121" s="65" t="s">
        <v>911</v>
      </c>
      <c r="B121" s="69" t="s">
        <v>711</v>
      </c>
      <c r="C121" s="67">
        <v>75</v>
      </c>
      <c r="D121" s="68">
        <v>75</v>
      </c>
    </row>
    <row r="122" spans="1:4" x14ac:dyDescent="0.25">
      <c r="A122" s="65" t="s">
        <v>912</v>
      </c>
      <c r="B122" s="69" t="s">
        <v>1256</v>
      </c>
      <c r="C122" s="67">
        <v>75</v>
      </c>
      <c r="D122" s="68">
        <v>75</v>
      </c>
    </row>
    <row r="123" spans="1:4" x14ac:dyDescent="0.25">
      <c r="A123" s="65" t="s">
        <v>913</v>
      </c>
      <c r="B123" s="69" t="s">
        <v>1300</v>
      </c>
      <c r="C123" s="67">
        <v>75</v>
      </c>
      <c r="D123" s="68">
        <v>75</v>
      </c>
    </row>
    <row r="124" spans="1:4" x14ac:dyDescent="0.25">
      <c r="A124" s="65" t="s">
        <v>914</v>
      </c>
      <c r="B124" s="69" t="s">
        <v>1299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30:D30"/>
    <mergeCell ref="A31:A32"/>
    <mergeCell ref="B31:B32"/>
    <mergeCell ref="C31:C32"/>
    <mergeCell ref="D31:D32"/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view="pageBreakPreview" zoomScale="70" zoomScaleNormal="70" zoomScaleSheetLayoutView="70" workbookViewId="0">
      <selection activeCell="H3" sqref="H3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1"/>
      <c r="B1" s="166"/>
      <c r="C1" s="166"/>
      <c r="D1" s="166"/>
      <c r="E1" s="166"/>
    </row>
    <row r="2" spans="1:5" ht="50.1" customHeight="1" thickBot="1" x14ac:dyDescent="0.3">
      <c r="A2" s="182" t="str">
        <f>"IMPUTATIONS POUR POSITION MIXTE INTER-MARCHANDISE DE CAT SUR TAUX D'INTÉRÊT EN VIGUEUR LE "&amp;'OPTIONS - INTERVALLES DE MARGE'!A1</f>
        <v>IMPUTATIONS POUR POSITION MIXTE INTER-MARCHANDISE DE CAT SUR TAUX D'INTÉRÊT EN VIGUEUR LE 22 JUIN 2026</v>
      </c>
      <c r="B2" s="183"/>
      <c r="C2" s="183"/>
      <c r="D2" s="183"/>
      <c r="E2" s="183"/>
    </row>
    <row r="3" spans="1:5" ht="15" customHeight="1" x14ac:dyDescent="0.25">
      <c r="A3" s="169" t="s">
        <v>32</v>
      </c>
      <c r="B3" s="172" t="s">
        <v>39</v>
      </c>
      <c r="C3" s="170" t="s">
        <v>40</v>
      </c>
      <c r="D3" s="184" t="s">
        <v>33</v>
      </c>
      <c r="E3" s="186" t="s">
        <v>34</v>
      </c>
    </row>
    <row r="4" spans="1:5" ht="15.75" thickBot="1" x14ac:dyDescent="0.3">
      <c r="A4" s="158"/>
      <c r="B4" s="160"/>
      <c r="C4" s="171"/>
      <c r="D4" s="185"/>
      <c r="E4" s="187"/>
    </row>
    <row r="5" spans="1:5" x14ac:dyDescent="0.25">
      <c r="A5" s="75" t="s">
        <v>982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983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984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985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986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987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988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2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22 JUIN 2026</v>
      </c>
      <c r="B17" s="183"/>
      <c r="C17" s="183"/>
      <c r="D17" s="183"/>
      <c r="E17" s="183"/>
    </row>
    <row r="18" spans="1:5" ht="21" customHeight="1" x14ac:dyDescent="0.25">
      <c r="A18" s="169" t="s">
        <v>32</v>
      </c>
      <c r="B18" s="172" t="s">
        <v>39</v>
      </c>
      <c r="C18" s="170" t="s">
        <v>40</v>
      </c>
      <c r="D18" s="172" t="s">
        <v>33</v>
      </c>
      <c r="E18" s="186" t="s">
        <v>34</v>
      </c>
    </row>
    <row r="19" spans="1:5" ht="15.75" thickBot="1" x14ac:dyDescent="0.3">
      <c r="A19" s="158"/>
      <c r="B19" s="160"/>
      <c r="C19" s="171"/>
      <c r="D19" s="160"/>
      <c r="E19" s="187"/>
    </row>
    <row r="20" spans="1:5" x14ac:dyDescent="0.25">
      <c r="A20" s="75" t="s">
        <v>989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990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991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992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993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994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995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996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997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998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999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1000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1001</v>
      </c>
      <c r="B32" s="98">
        <v>1</v>
      </c>
      <c r="C32" s="99">
        <v>1</v>
      </c>
      <c r="D32" s="76">
        <v>0.89</v>
      </c>
      <c r="E32" s="77">
        <v>0.89</v>
      </c>
    </row>
    <row r="33" spans="1:5" x14ac:dyDescent="0.25">
      <c r="A33" s="75" t="s">
        <v>1002</v>
      </c>
      <c r="B33" s="98">
        <v>4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1003</v>
      </c>
      <c r="B34" s="98">
        <v>1</v>
      </c>
      <c r="C34" s="99">
        <v>2</v>
      </c>
      <c r="D34" s="76">
        <v>0.88</v>
      </c>
      <c r="E34" s="77">
        <v>0.88</v>
      </c>
    </row>
    <row r="35" spans="1:5" x14ac:dyDescent="0.25">
      <c r="A35" s="75" t="s">
        <v>1004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1005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1006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1007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1008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1009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1010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1011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1012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1013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1014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1015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1016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1017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1018</v>
      </c>
      <c r="B49" s="98">
        <v>1</v>
      </c>
      <c r="C49" s="99">
        <v>33</v>
      </c>
      <c r="D49" s="76">
        <v>0.83000000000000007</v>
      </c>
      <c r="E49" s="77">
        <v>0.84</v>
      </c>
    </row>
    <row r="50" spans="1:5" x14ac:dyDescent="0.25">
      <c r="A50" s="75" t="s">
        <v>1019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1020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1021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1022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1023</v>
      </c>
      <c r="B54" s="98">
        <v>1</v>
      </c>
      <c r="C54" s="99">
        <v>2</v>
      </c>
      <c r="D54" s="76">
        <v>0.8</v>
      </c>
      <c r="E54" s="77">
        <v>0.8</v>
      </c>
    </row>
    <row r="55" spans="1:5" x14ac:dyDescent="0.25">
      <c r="A55" s="75" t="s">
        <v>1024</v>
      </c>
      <c r="B55" s="98">
        <v>1</v>
      </c>
      <c r="C55" s="99">
        <v>18</v>
      </c>
      <c r="D55" s="76">
        <v>0.78</v>
      </c>
      <c r="E55" s="77">
        <v>0.79</v>
      </c>
    </row>
    <row r="56" spans="1:5" x14ac:dyDescent="0.25">
      <c r="A56" s="75" t="s">
        <v>1025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1026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1027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1028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1029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1030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1031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1032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1033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1034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1035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1036</v>
      </c>
      <c r="B67" s="98">
        <v>1</v>
      </c>
      <c r="C67" s="99">
        <v>20</v>
      </c>
      <c r="D67" s="76">
        <v>0.69000000000000006</v>
      </c>
      <c r="E67" s="77">
        <v>0.70000000000000007</v>
      </c>
    </row>
    <row r="68" spans="1:5" x14ac:dyDescent="0.25">
      <c r="A68" s="75" t="s">
        <v>1037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1038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1039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1040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1041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1042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1043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1044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1045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1046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1047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1048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1049</v>
      </c>
      <c r="B80" s="98">
        <v>1</v>
      </c>
      <c r="C80" s="99">
        <v>2</v>
      </c>
      <c r="D80" s="76">
        <v>0.63</v>
      </c>
      <c r="E80" s="77">
        <v>0.63</v>
      </c>
    </row>
    <row r="81" spans="1:5" x14ac:dyDescent="0.25">
      <c r="A81" s="75" t="s">
        <v>1050</v>
      </c>
      <c r="B81" s="98">
        <v>1</v>
      </c>
      <c r="C81" s="99">
        <v>143</v>
      </c>
      <c r="D81" s="76">
        <v>0.62</v>
      </c>
      <c r="E81" s="77">
        <v>0.63</v>
      </c>
    </row>
    <row r="82" spans="1:5" x14ac:dyDescent="0.25">
      <c r="A82" s="75" t="s">
        <v>1051</v>
      </c>
      <c r="B82" s="98">
        <v>1</v>
      </c>
      <c r="C82" s="99">
        <v>4</v>
      </c>
      <c r="D82" s="76">
        <v>0.63</v>
      </c>
      <c r="E82" s="77">
        <v>0.63</v>
      </c>
    </row>
    <row r="83" spans="1:5" x14ac:dyDescent="0.25">
      <c r="A83" s="75" t="s">
        <v>1052</v>
      </c>
      <c r="B83" s="98">
        <v>1</v>
      </c>
      <c r="C83" s="99">
        <v>30</v>
      </c>
      <c r="D83" s="76">
        <v>0.63</v>
      </c>
      <c r="E83" s="77">
        <v>0.63</v>
      </c>
    </row>
    <row r="84" spans="1:5" x14ac:dyDescent="0.25">
      <c r="A84" s="75" t="s">
        <v>1053</v>
      </c>
      <c r="B84" s="98">
        <v>1</v>
      </c>
      <c r="C84" s="99">
        <v>3</v>
      </c>
      <c r="D84" s="76">
        <v>0.63</v>
      </c>
      <c r="E84" s="77">
        <v>0.63</v>
      </c>
    </row>
    <row r="85" spans="1:5" x14ac:dyDescent="0.25">
      <c r="A85" s="75" t="s">
        <v>1054</v>
      </c>
      <c r="B85" s="98">
        <v>1</v>
      </c>
      <c r="C85" s="99">
        <v>28</v>
      </c>
      <c r="D85" s="76">
        <v>0.63</v>
      </c>
      <c r="E85" s="77">
        <v>0.63</v>
      </c>
    </row>
    <row r="86" spans="1:5" x14ac:dyDescent="0.25">
      <c r="A86" s="75" t="s">
        <v>1055</v>
      </c>
      <c r="B86" s="98">
        <v>1</v>
      </c>
      <c r="C86" s="99">
        <v>10</v>
      </c>
      <c r="D86" s="76">
        <v>0.64</v>
      </c>
      <c r="E86" s="77">
        <v>0.63</v>
      </c>
    </row>
    <row r="87" spans="1:5" x14ac:dyDescent="0.25">
      <c r="A87" s="75" t="s">
        <v>1056</v>
      </c>
      <c r="B87" s="98">
        <v>1</v>
      </c>
      <c r="C87" s="99">
        <v>39</v>
      </c>
      <c r="D87" s="76">
        <v>0.64</v>
      </c>
      <c r="E87" s="77">
        <v>0.63</v>
      </c>
    </row>
    <row r="88" spans="1:5" x14ac:dyDescent="0.25">
      <c r="A88" s="75" t="s">
        <v>1057</v>
      </c>
      <c r="B88" s="98">
        <v>1</v>
      </c>
      <c r="C88" s="99">
        <v>10</v>
      </c>
      <c r="D88" s="76">
        <v>0.64</v>
      </c>
      <c r="E88" s="77">
        <v>0.63</v>
      </c>
    </row>
    <row r="89" spans="1:5" x14ac:dyDescent="0.25">
      <c r="A89" s="75" t="s">
        <v>1058</v>
      </c>
      <c r="B89" s="98">
        <v>9</v>
      </c>
      <c r="C89" s="99">
        <v>1</v>
      </c>
      <c r="D89" s="76">
        <v>0.64</v>
      </c>
      <c r="E89" s="77">
        <v>0.63</v>
      </c>
    </row>
    <row r="90" spans="1:5" x14ac:dyDescent="0.25">
      <c r="A90" s="75" t="s">
        <v>1059</v>
      </c>
      <c r="B90" s="98">
        <v>2</v>
      </c>
      <c r="C90" s="99">
        <v>1</v>
      </c>
      <c r="D90" s="76">
        <v>0.64</v>
      </c>
      <c r="E90" s="77">
        <v>0.63</v>
      </c>
    </row>
    <row r="91" spans="1:5" x14ac:dyDescent="0.25">
      <c r="A91" s="75" t="s">
        <v>1060</v>
      </c>
      <c r="B91" s="98">
        <v>9</v>
      </c>
      <c r="C91" s="99">
        <v>1</v>
      </c>
      <c r="D91" s="76">
        <v>0.64</v>
      </c>
      <c r="E91" s="77">
        <v>0.63</v>
      </c>
    </row>
    <row r="92" spans="1:5" x14ac:dyDescent="0.25">
      <c r="A92" s="75" t="s">
        <v>1061</v>
      </c>
      <c r="B92" s="98">
        <v>3</v>
      </c>
      <c r="C92" s="99">
        <v>1</v>
      </c>
      <c r="D92" s="76">
        <v>0.63</v>
      </c>
      <c r="E92" s="77">
        <v>0.62</v>
      </c>
    </row>
    <row r="93" spans="1:5" x14ac:dyDescent="0.25">
      <c r="A93" s="75" t="s">
        <v>1062</v>
      </c>
      <c r="B93" s="98">
        <v>1</v>
      </c>
      <c r="C93" s="99">
        <v>2</v>
      </c>
      <c r="D93" s="76">
        <v>0.63</v>
      </c>
      <c r="E93" s="77">
        <v>0.62</v>
      </c>
    </row>
    <row r="94" spans="1:5" x14ac:dyDescent="0.25">
      <c r="A94" s="75" t="s">
        <v>1063</v>
      </c>
      <c r="B94" s="98">
        <v>2</v>
      </c>
      <c r="C94" s="99">
        <v>1</v>
      </c>
      <c r="D94" s="76">
        <v>0.62</v>
      </c>
      <c r="E94" s="77">
        <v>0.62</v>
      </c>
    </row>
    <row r="95" spans="1:5" x14ac:dyDescent="0.25">
      <c r="A95" s="75" t="s">
        <v>1064</v>
      </c>
      <c r="B95" s="98">
        <v>1</v>
      </c>
      <c r="C95" s="99">
        <v>1</v>
      </c>
      <c r="D95" s="76">
        <v>0.62</v>
      </c>
      <c r="E95" s="77">
        <v>0.62</v>
      </c>
    </row>
    <row r="96" spans="1:5" x14ac:dyDescent="0.25">
      <c r="A96" s="75" t="s">
        <v>1065</v>
      </c>
      <c r="B96" s="98">
        <v>1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1066</v>
      </c>
      <c r="B97" s="98">
        <v>1</v>
      </c>
      <c r="C97" s="99">
        <v>6</v>
      </c>
      <c r="D97" s="76">
        <v>0.61</v>
      </c>
      <c r="E97" s="77">
        <v>0.61</v>
      </c>
    </row>
    <row r="98" spans="1:5" x14ac:dyDescent="0.25">
      <c r="A98" s="75" t="s">
        <v>1067</v>
      </c>
      <c r="B98" s="98">
        <v>1</v>
      </c>
      <c r="C98" s="99">
        <v>12</v>
      </c>
      <c r="D98" s="76">
        <v>0.62</v>
      </c>
      <c r="E98" s="77">
        <v>0.61</v>
      </c>
    </row>
    <row r="99" spans="1:5" x14ac:dyDescent="0.25">
      <c r="A99" s="75" t="s">
        <v>1068</v>
      </c>
      <c r="B99" s="98">
        <v>2</v>
      </c>
      <c r="C99" s="99">
        <v>1</v>
      </c>
      <c r="D99" s="76">
        <v>0.63</v>
      </c>
      <c r="E99" s="77">
        <v>0.61</v>
      </c>
    </row>
    <row r="100" spans="1:5" x14ac:dyDescent="0.25">
      <c r="A100" s="75" t="s">
        <v>1069</v>
      </c>
      <c r="B100" s="98">
        <v>1</v>
      </c>
      <c r="C100" s="99">
        <v>2</v>
      </c>
      <c r="D100" s="76">
        <v>0.63</v>
      </c>
      <c r="E100" s="77">
        <v>0.61</v>
      </c>
    </row>
    <row r="101" spans="1:5" x14ac:dyDescent="0.25">
      <c r="A101" s="75" t="s">
        <v>1070</v>
      </c>
      <c r="B101" s="98">
        <v>2</v>
      </c>
      <c r="C101" s="99">
        <v>1</v>
      </c>
      <c r="D101" s="76">
        <v>0.62</v>
      </c>
      <c r="E101" s="77">
        <v>0.61</v>
      </c>
    </row>
    <row r="102" spans="1:5" x14ac:dyDescent="0.25">
      <c r="A102" s="75" t="s">
        <v>1071</v>
      </c>
      <c r="B102" s="98">
        <v>1</v>
      </c>
      <c r="C102" s="99">
        <v>2</v>
      </c>
      <c r="D102" s="76">
        <v>0.62</v>
      </c>
      <c r="E102" s="77">
        <v>0.6</v>
      </c>
    </row>
    <row r="103" spans="1:5" x14ac:dyDescent="0.25">
      <c r="A103" s="75" t="s">
        <v>1072</v>
      </c>
      <c r="B103" s="98">
        <v>1</v>
      </c>
      <c r="C103" s="99">
        <v>59</v>
      </c>
      <c r="D103" s="76">
        <v>0.6</v>
      </c>
      <c r="E103" s="77">
        <v>0.6</v>
      </c>
    </row>
    <row r="104" spans="1:5" x14ac:dyDescent="0.25">
      <c r="A104" s="75" t="s">
        <v>1073</v>
      </c>
      <c r="B104" s="98">
        <v>1</v>
      </c>
      <c r="C104" s="99">
        <v>34</v>
      </c>
      <c r="D104" s="76">
        <v>0.61</v>
      </c>
      <c r="E104" s="77">
        <v>0.6</v>
      </c>
    </row>
    <row r="105" spans="1:5" x14ac:dyDescent="0.25">
      <c r="A105" s="75" t="s">
        <v>1074</v>
      </c>
      <c r="B105" s="98">
        <v>1</v>
      </c>
      <c r="C105" s="99">
        <v>12</v>
      </c>
      <c r="D105" s="76">
        <v>0.62</v>
      </c>
      <c r="E105" s="77">
        <v>0.6</v>
      </c>
    </row>
    <row r="106" spans="1:5" x14ac:dyDescent="0.25">
      <c r="A106" s="75" t="s">
        <v>1075</v>
      </c>
      <c r="B106" s="98">
        <v>1</v>
      </c>
      <c r="C106" s="99">
        <v>46</v>
      </c>
      <c r="D106" s="76">
        <v>0.62</v>
      </c>
      <c r="E106" s="77">
        <v>0.6</v>
      </c>
    </row>
    <row r="107" spans="1:5" x14ac:dyDescent="0.25">
      <c r="A107" s="75" t="s">
        <v>1076</v>
      </c>
      <c r="B107" s="98">
        <v>2</v>
      </c>
      <c r="C107" s="99">
        <v>1</v>
      </c>
      <c r="D107" s="76">
        <v>0.62</v>
      </c>
      <c r="E107" s="77">
        <v>0.6</v>
      </c>
    </row>
    <row r="108" spans="1:5" x14ac:dyDescent="0.25">
      <c r="A108" s="75" t="s">
        <v>1077</v>
      </c>
      <c r="B108" s="98">
        <v>1</v>
      </c>
      <c r="C108" s="99">
        <v>2</v>
      </c>
      <c r="D108" s="76">
        <v>0.62</v>
      </c>
      <c r="E108" s="77">
        <v>0.6</v>
      </c>
    </row>
    <row r="109" spans="1:5" x14ac:dyDescent="0.25">
      <c r="A109" s="75" t="s">
        <v>1078</v>
      </c>
      <c r="B109" s="98">
        <v>2</v>
      </c>
      <c r="C109" s="99">
        <v>1</v>
      </c>
      <c r="D109" s="76">
        <v>0.62</v>
      </c>
      <c r="E109" s="77">
        <v>0.6</v>
      </c>
    </row>
    <row r="110" spans="1:5" x14ac:dyDescent="0.25">
      <c r="A110" s="75" t="s">
        <v>1079</v>
      </c>
      <c r="B110" s="98">
        <v>1</v>
      </c>
      <c r="C110" s="99">
        <v>3</v>
      </c>
      <c r="D110" s="76">
        <v>0.59</v>
      </c>
      <c r="E110" s="77">
        <v>0.59</v>
      </c>
    </row>
    <row r="111" spans="1:5" x14ac:dyDescent="0.25">
      <c r="A111" s="75" t="s">
        <v>1080</v>
      </c>
      <c r="B111" s="98">
        <v>1</v>
      </c>
      <c r="C111" s="99">
        <v>19</v>
      </c>
      <c r="D111" s="76">
        <v>0.57999999999999996</v>
      </c>
      <c r="E111" s="77">
        <v>0.57999999999999996</v>
      </c>
    </row>
    <row r="112" spans="1:5" x14ac:dyDescent="0.25">
      <c r="A112" s="75" t="s">
        <v>1081</v>
      </c>
      <c r="B112" s="98">
        <v>1</v>
      </c>
      <c r="C112" s="99">
        <v>1</v>
      </c>
      <c r="D112" s="76">
        <v>0.6</v>
      </c>
      <c r="E112" s="77">
        <v>0.57999999999999996</v>
      </c>
    </row>
    <row r="113" spans="1:5" x14ac:dyDescent="0.25">
      <c r="A113" s="75" t="s">
        <v>1082</v>
      </c>
      <c r="B113" s="98">
        <v>5</v>
      </c>
      <c r="C113" s="99">
        <v>1</v>
      </c>
      <c r="D113" s="76">
        <v>0.6</v>
      </c>
      <c r="E113" s="77">
        <v>0.57999999999999996</v>
      </c>
    </row>
    <row r="114" spans="1:5" x14ac:dyDescent="0.25">
      <c r="A114" s="75" t="s">
        <v>1083</v>
      </c>
      <c r="B114" s="98">
        <v>1</v>
      </c>
      <c r="C114" s="99">
        <v>1</v>
      </c>
      <c r="D114" s="76">
        <v>0.59</v>
      </c>
      <c r="E114" s="77">
        <v>0.57999999999999996</v>
      </c>
    </row>
    <row r="115" spans="1:5" x14ac:dyDescent="0.25">
      <c r="A115" s="75" t="s">
        <v>1084</v>
      </c>
      <c r="B115" s="98">
        <v>1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1085</v>
      </c>
      <c r="B116" s="98">
        <v>1</v>
      </c>
      <c r="C116" s="99">
        <v>5</v>
      </c>
      <c r="D116" s="76">
        <v>0.57000000000000006</v>
      </c>
      <c r="E116" s="77">
        <v>0.57000000000000006</v>
      </c>
    </row>
    <row r="117" spans="1:5" x14ac:dyDescent="0.25">
      <c r="A117" s="75" t="s">
        <v>1086</v>
      </c>
      <c r="B117" s="98">
        <v>1</v>
      </c>
      <c r="C117" s="99">
        <v>18</v>
      </c>
      <c r="D117" s="76">
        <v>0.57999999999999996</v>
      </c>
      <c r="E117" s="77">
        <v>0.57000000000000006</v>
      </c>
    </row>
    <row r="118" spans="1:5" x14ac:dyDescent="0.25">
      <c r="A118" s="75" t="s">
        <v>1087</v>
      </c>
      <c r="B118" s="98">
        <v>1</v>
      </c>
      <c r="C118" s="99">
        <v>16</v>
      </c>
      <c r="D118" s="76">
        <v>0.57999999999999996</v>
      </c>
      <c r="E118" s="77">
        <v>0.57000000000000006</v>
      </c>
    </row>
    <row r="119" spans="1:5" x14ac:dyDescent="0.25">
      <c r="A119" s="75" t="s">
        <v>1088</v>
      </c>
      <c r="B119" s="98">
        <v>1</v>
      </c>
      <c r="C119" s="99">
        <v>1</v>
      </c>
      <c r="D119" s="76">
        <v>0.57999999999999996</v>
      </c>
      <c r="E119" s="77">
        <v>0.57000000000000006</v>
      </c>
    </row>
    <row r="120" spans="1:5" x14ac:dyDescent="0.25">
      <c r="A120" s="75" t="s">
        <v>1089</v>
      </c>
      <c r="B120" s="98">
        <v>6</v>
      </c>
      <c r="C120" s="99">
        <v>1</v>
      </c>
      <c r="D120" s="76">
        <v>0.57999999999999996</v>
      </c>
      <c r="E120" s="77">
        <v>0.57000000000000006</v>
      </c>
    </row>
    <row r="121" spans="1:5" x14ac:dyDescent="0.25">
      <c r="A121" s="75" t="s">
        <v>1090</v>
      </c>
      <c r="B121" s="98">
        <v>1</v>
      </c>
      <c r="C121" s="99">
        <v>1</v>
      </c>
      <c r="D121" s="76">
        <v>0.59</v>
      </c>
      <c r="E121" s="77">
        <v>0.57000000000000006</v>
      </c>
    </row>
    <row r="122" spans="1:5" x14ac:dyDescent="0.25">
      <c r="A122" s="75" t="s">
        <v>1091</v>
      </c>
      <c r="B122" s="98">
        <v>1</v>
      </c>
      <c r="C122" s="99">
        <v>2</v>
      </c>
      <c r="D122" s="76">
        <v>0.56000000000000005</v>
      </c>
      <c r="E122" s="77">
        <v>0.56000000000000005</v>
      </c>
    </row>
    <row r="123" spans="1:5" x14ac:dyDescent="0.25">
      <c r="A123" s="75" t="s">
        <v>1092</v>
      </c>
      <c r="B123" s="98">
        <v>1</v>
      </c>
      <c r="C123" s="99">
        <v>19</v>
      </c>
      <c r="D123" s="76">
        <v>0.56000000000000005</v>
      </c>
      <c r="E123" s="77">
        <v>0.56000000000000005</v>
      </c>
    </row>
    <row r="124" spans="1:5" x14ac:dyDescent="0.25">
      <c r="A124" s="75" t="s">
        <v>1093</v>
      </c>
      <c r="B124" s="98">
        <v>1</v>
      </c>
      <c r="C124" s="99">
        <v>9</v>
      </c>
      <c r="D124" s="76">
        <v>0.56000000000000005</v>
      </c>
      <c r="E124" s="77">
        <v>0.56000000000000005</v>
      </c>
    </row>
    <row r="125" spans="1:5" x14ac:dyDescent="0.25">
      <c r="A125" s="75" t="s">
        <v>1094</v>
      </c>
      <c r="B125" s="98">
        <v>1</v>
      </c>
      <c r="C125" s="99">
        <v>20</v>
      </c>
      <c r="D125" s="76">
        <v>0.57999999999999996</v>
      </c>
      <c r="E125" s="77">
        <v>0.56000000000000005</v>
      </c>
    </row>
    <row r="126" spans="1:5" x14ac:dyDescent="0.25">
      <c r="A126" s="75" t="s">
        <v>1095</v>
      </c>
      <c r="B126" s="98">
        <v>1</v>
      </c>
      <c r="C126" s="99">
        <v>14</v>
      </c>
      <c r="D126" s="76">
        <v>0.57000000000000006</v>
      </c>
      <c r="E126" s="77">
        <v>0.56000000000000005</v>
      </c>
    </row>
    <row r="127" spans="1:5" x14ac:dyDescent="0.25">
      <c r="A127" s="75" t="s">
        <v>1096</v>
      </c>
      <c r="B127" s="98">
        <v>1</v>
      </c>
      <c r="C127" s="99">
        <v>3</v>
      </c>
      <c r="D127" s="76">
        <v>0.55000000000000004</v>
      </c>
      <c r="E127" s="77">
        <v>0.55000000000000004</v>
      </c>
    </row>
    <row r="128" spans="1:5" x14ac:dyDescent="0.25">
      <c r="A128" s="75" t="s">
        <v>1097</v>
      </c>
      <c r="B128" s="98">
        <v>1</v>
      </c>
      <c r="C128" s="99">
        <v>2</v>
      </c>
      <c r="D128" s="76">
        <v>0.55000000000000004</v>
      </c>
      <c r="E128" s="77">
        <v>0.55000000000000004</v>
      </c>
    </row>
    <row r="129" spans="1:5" x14ac:dyDescent="0.25">
      <c r="A129" s="75" t="s">
        <v>1098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1099</v>
      </c>
      <c r="B130" s="98">
        <v>1</v>
      </c>
      <c r="C130" s="99">
        <v>1</v>
      </c>
      <c r="D130" s="76">
        <v>0.55000000000000004</v>
      </c>
      <c r="E130" s="77">
        <v>0.55000000000000004</v>
      </c>
    </row>
    <row r="131" spans="1:5" x14ac:dyDescent="0.25">
      <c r="A131" s="75" t="s">
        <v>1100</v>
      </c>
      <c r="B131" s="98">
        <v>1</v>
      </c>
      <c r="C131" s="99">
        <v>72</v>
      </c>
      <c r="D131" s="76">
        <v>0.55000000000000004</v>
      </c>
      <c r="E131" s="77">
        <v>0.55000000000000004</v>
      </c>
    </row>
    <row r="132" spans="1:5" x14ac:dyDescent="0.25">
      <c r="A132" s="75" t="s">
        <v>1101</v>
      </c>
      <c r="B132" s="98">
        <v>1</v>
      </c>
      <c r="C132" s="99">
        <v>4</v>
      </c>
      <c r="D132" s="76">
        <v>0.56000000000000005</v>
      </c>
      <c r="E132" s="77">
        <v>0.55000000000000004</v>
      </c>
    </row>
    <row r="133" spans="1:5" x14ac:dyDescent="0.25">
      <c r="A133" s="75" t="s">
        <v>1102</v>
      </c>
      <c r="B133" s="98">
        <v>1</v>
      </c>
      <c r="C133" s="99">
        <v>15</v>
      </c>
      <c r="D133" s="76">
        <v>0.55000000000000004</v>
      </c>
      <c r="E133" s="77">
        <v>0.55000000000000004</v>
      </c>
    </row>
    <row r="134" spans="1:5" x14ac:dyDescent="0.25">
      <c r="A134" s="75" t="s">
        <v>1103</v>
      </c>
      <c r="B134" s="98">
        <v>1</v>
      </c>
      <c r="C134" s="99">
        <v>2</v>
      </c>
      <c r="D134" s="76">
        <v>0.55000000000000004</v>
      </c>
      <c r="E134" s="77">
        <v>0.55000000000000004</v>
      </c>
    </row>
    <row r="135" spans="1:5" x14ac:dyDescent="0.25">
      <c r="A135" s="75" t="s">
        <v>1104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1105</v>
      </c>
      <c r="B136" s="98">
        <v>1</v>
      </c>
      <c r="C136" s="99">
        <v>1</v>
      </c>
      <c r="D136" s="76">
        <v>0.54</v>
      </c>
      <c r="E136" s="77">
        <v>0.54</v>
      </c>
    </row>
    <row r="137" spans="1:5" x14ac:dyDescent="0.25">
      <c r="A137" s="75" t="s">
        <v>1106</v>
      </c>
      <c r="B137" s="98">
        <v>1</v>
      </c>
      <c r="C137" s="99">
        <v>36</v>
      </c>
      <c r="D137" s="76">
        <v>0.54</v>
      </c>
      <c r="E137" s="77">
        <v>0.54</v>
      </c>
    </row>
    <row r="138" spans="1:5" x14ac:dyDescent="0.25">
      <c r="A138" s="75" t="s">
        <v>1107</v>
      </c>
      <c r="B138" s="98">
        <v>1</v>
      </c>
      <c r="C138" s="99">
        <v>4</v>
      </c>
      <c r="D138" s="76">
        <v>0.56000000000000005</v>
      </c>
      <c r="E138" s="77">
        <v>0.54</v>
      </c>
    </row>
    <row r="139" spans="1:5" x14ac:dyDescent="0.25">
      <c r="A139" s="75" t="s">
        <v>1108</v>
      </c>
      <c r="B139" s="98">
        <v>1</v>
      </c>
      <c r="C139" s="99">
        <v>4</v>
      </c>
      <c r="D139" s="76">
        <v>0.55000000000000004</v>
      </c>
      <c r="E139" s="77">
        <v>0.54</v>
      </c>
    </row>
    <row r="140" spans="1:5" x14ac:dyDescent="0.25">
      <c r="A140" s="75" t="s">
        <v>1109</v>
      </c>
      <c r="B140" s="98">
        <v>1</v>
      </c>
      <c r="C140" s="99">
        <v>2</v>
      </c>
      <c r="D140" s="76">
        <v>0.54</v>
      </c>
      <c r="E140" s="77">
        <v>0.54</v>
      </c>
    </row>
    <row r="141" spans="1:5" x14ac:dyDescent="0.25">
      <c r="A141" s="75" t="s">
        <v>1110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1111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1112</v>
      </c>
      <c r="B143" s="98">
        <v>1</v>
      </c>
      <c r="C143" s="99">
        <v>17</v>
      </c>
      <c r="D143" s="76">
        <v>0.53</v>
      </c>
      <c r="E143" s="77">
        <v>0.53</v>
      </c>
    </row>
    <row r="144" spans="1:5" x14ac:dyDescent="0.25">
      <c r="A144" s="75" t="s">
        <v>1113</v>
      </c>
      <c r="B144" s="98">
        <v>1</v>
      </c>
      <c r="C144" s="99">
        <v>10</v>
      </c>
      <c r="D144" s="76">
        <v>0.53</v>
      </c>
      <c r="E144" s="77">
        <v>0.53</v>
      </c>
    </row>
    <row r="145" spans="1:5" x14ac:dyDescent="0.25">
      <c r="A145" s="75" t="s">
        <v>1114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1115</v>
      </c>
      <c r="B146" s="98">
        <v>1</v>
      </c>
      <c r="C146" s="99">
        <v>9</v>
      </c>
      <c r="D146" s="76">
        <v>0.53</v>
      </c>
      <c r="E146" s="77">
        <v>0.52</v>
      </c>
    </row>
    <row r="147" spans="1:5" x14ac:dyDescent="0.25">
      <c r="A147" s="75" t="s">
        <v>1116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1117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1118</v>
      </c>
      <c r="B149" s="98">
        <v>2</v>
      </c>
      <c r="C149" s="99">
        <v>1</v>
      </c>
      <c r="D149" s="76">
        <v>0.52</v>
      </c>
      <c r="E149" s="77">
        <v>0.51</v>
      </c>
    </row>
    <row r="150" spans="1:5" x14ac:dyDescent="0.25">
      <c r="A150" s="75" t="s">
        <v>1119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1120</v>
      </c>
      <c r="B151" s="98">
        <v>1</v>
      </c>
      <c r="C151" s="99">
        <v>2</v>
      </c>
      <c r="D151" s="76">
        <v>0.51</v>
      </c>
      <c r="E151" s="77">
        <v>0.5</v>
      </c>
    </row>
    <row r="152" spans="1:5" x14ac:dyDescent="0.25">
      <c r="A152" s="75" t="s">
        <v>1121</v>
      </c>
      <c r="B152" s="98">
        <v>1</v>
      </c>
      <c r="C152" s="99">
        <v>2</v>
      </c>
      <c r="D152" s="76">
        <v>0.5</v>
      </c>
      <c r="E152" s="77">
        <v>0.5</v>
      </c>
    </row>
    <row r="153" spans="1:5" x14ac:dyDescent="0.25">
      <c r="A153" s="75" t="s">
        <v>1122</v>
      </c>
      <c r="B153" s="98">
        <v>1</v>
      </c>
      <c r="C153" s="99">
        <v>55</v>
      </c>
      <c r="D153" s="76">
        <v>0.5</v>
      </c>
      <c r="E153" s="77">
        <v>0.5</v>
      </c>
    </row>
    <row r="154" spans="1:5" x14ac:dyDescent="0.25">
      <c r="A154" s="75" t="s">
        <v>1123</v>
      </c>
      <c r="B154" s="98">
        <v>1</v>
      </c>
      <c r="C154" s="99">
        <v>10</v>
      </c>
      <c r="D154" s="76">
        <v>0.51</v>
      </c>
      <c r="E154" s="77">
        <v>0.5</v>
      </c>
    </row>
    <row r="155" spans="1:5" x14ac:dyDescent="0.25">
      <c r="A155" s="75" t="s">
        <v>1124</v>
      </c>
      <c r="B155" s="98">
        <v>1</v>
      </c>
      <c r="C155" s="99">
        <v>14</v>
      </c>
      <c r="D155" s="76">
        <v>0.5</v>
      </c>
      <c r="E155" s="77">
        <v>0.5</v>
      </c>
    </row>
    <row r="156" spans="1:5" x14ac:dyDescent="0.25">
      <c r="A156" s="75" t="s">
        <v>1125</v>
      </c>
      <c r="B156" s="98">
        <v>2</v>
      </c>
      <c r="C156" s="99">
        <v>1</v>
      </c>
      <c r="D156" s="76">
        <v>0.49</v>
      </c>
      <c r="E156" s="77">
        <v>0.49</v>
      </c>
    </row>
    <row r="157" spans="1:5" x14ac:dyDescent="0.25">
      <c r="A157" s="75" t="s">
        <v>1126</v>
      </c>
      <c r="B157" s="98">
        <v>2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1127</v>
      </c>
      <c r="B158" s="98">
        <v>1</v>
      </c>
      <c r="C158" s="99">
        <v>6</v>
      </c>
      <c r="D158" s="76">
        <v>0.5</v>
      </c>
      <c r="E158" s="77">
        <v>0.49</v>
      </c>
    </row>
    <row r="159" spans="1:5" x14ac:dyDescent="0.25">
      <c r="A159" s="75" t="s">
        <v>1128</v>
      </c>
      <c r="B159" s="98">
        <v>1</v>
      </c>
      <c r="C159" s="99">
        <v>36</v>
      </c>
      <c r="D159" s="76">
        <v>0.49</v>
      </c>
      <c r="E159" s="77">
        <v>0.49</v>
      </c>
    </row>
    <row r="160" spans="1:5" x14ac:dyDescent="0.25">
      <c r="A160" s="75" t="s">
        <v>1129</v>
      </c>
      <c r="B160" s="98">
        <v>1</v>
      </c>
      <c r="C160" s="99">
        <v>7</v>
      </c>
      <c r="D160" s="76">
        <v>0.49</v>
      </c>
      <c r="E160" s="77">
        <v>0.49</v>
      </c>
    </row>
    <row r="161" spans="1:5" x14ac:dyDescent="0.25">
      <c r="A161" s="75" t="s">
        <v>1130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1131</v>
      </c>
      <c r="B162" s="98">
        <v>1</v>
      </c>
      <c r="C162" s="99">
        <v>6</v>
      </c>
      <c r="D162" s="76">
        <v>0.49</v>
      </c>
      <c r="E162" s="77">
        <v>0.49</v>
      </c>
    </row>
    <row r="163" spans="1:5" x14ac:dyDescent="0.25">
      <c r="A163" s="75" t="s">
        <v>1132</v>
      </c>
      <c r="B163" s="98">
        <v>1</v>
      </c>
      <c r="C163" s="99">
        <v>4</v>
      </c>
      <c r="D163" s="76">
        <v>0.5</v>
      </c>
      <c r="E163" s="77">
        <v>0.49</v>
      </c>
    </row>
    <row r="164" spans="1:5" x14ac:dyDescent="0.25">
      <c r="A164" s="75" t="s">
        <v>1133</v>
      </c>
      <c r="B164" s="98">
        <v>1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1134</v>
      </c>
      <c r="B165" s="98">
        <v>1</v>
      </c>
      <c r="C165" s="99">
        <v>2</v>
      </c>
      <c r="D165" s="76">
        <v>0.48</v>
      </c>
      <c r="E165" s="77">
        <v>0.48</v>
      </c>
    </row>
    <row r="166" spans="1:5" x14ac:dyDescent="0.25">
      <c r="A166" s="75" t="s">
        <v>1135</v>
      </c>
      <c r="B166" s="98">
        <v>3</v>
      </c>
      <c r="C166" s="99">
        <v>1</v>
      </c>
      <c r="D166" s="76">
        <v>0.48</v>
      </c>
      <c r="E166" s="77">
        <v>0.48</v>
      </c>
    </row>
    <row r="167" spans="1:5" x14ac:dyDescent="0.25">
      <c r="A167" s="75" t="s">
        <v>1136</v>
      </c>
      <c r="B167" s="98">
        <v>2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1137</v>
      </c>
      <c r="B168" s="98">
        <v>1</v>
      </c>
      <c r="C168" s="99">
        <v>39</v>
      </c>
      <c r="D168" s="76">
        <v>0.48</v>
      </c>
      <c r="E168" s="77">
        <v>0.48</v>
      </c>
    </row>
    <row r="169" spans="1:5" x14ac:dyDescent="0.25">
      <c r="A169" s="75" t="s">
        <v>1138</v>
      </c>
      <c r="B169" s="98">
        <v>1</v>
      </c>
      <c r="C169" s="99">
        <v>4</v>
      </c>
      <c r="D169" s="76">
        <v>0.49</v>
      </c>
      <c r="E169" s="77">
        <v>0.48</v>
      </c>
    </row>
    <row r="170" spans="1:5" x14ac:dyDescent="0.25">
      <c r="A170" s="75" t="s">
        <v>1139</v>
      </c>
      <c r="B170" s="98">
        <v>1</v>
      </c>
      <c r="C170" s="99">
        <v>4</v>
      </c>
      <c r="D170" s="76">
        <v>0.49</v>
      </c>
      <c r="E170" s="77">
        <v>0.48</v>
      </c>
    </row>
    <row r="171" spans="1:5" x14ac:dyDescent="0.25">
      <c r="A171" s="75" t="s">
        <v>1140</v>
      </c>
      <c r="B171" s="98">
        <v>1</v>
      </c>
      <c r="C171" s="99">
        <v>19</v>
      </c>
      <c r="D171" s="76">
        <v>0.48</v>
      </c>
      <c r="E171" s="77">
        <v>0.48</v>
      </c>
    </row>
    <row r="172" spans="1:5" x14ac:dyDescent="0.25">
      <c r="A172" s="75" t="s">
        <v>1141</v>
      </c>
      <c r="B172" s="98">
        <v>1</v>
      </c>
      <c r="C172" s="99">
        <v>3</v>
      </c>
      <c r="D172" s="76">
        <v>0.48</v>
      </c>
      <c r="E172" s="77">
        <v>0.48</v>
      </c>
    </row>
    <row r="173" spans="1:5" x14ac:dyDescent="0.25">
      <c r="A173" s="75" t="s">
        <v>1142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1143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1144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1145</v>
      </c>
      <c r="B176" s="98">
        <v>2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1146</v>
      </c>
      <c r="B177" s="98">
        <v>1</v>
      </c>
      <c r="C177" s="99">
        <v>18</v>
      </c>
      <c r="D177" s="76">
        <v>0.46</v>
      </c>
      <c r="E177" s="77">
        <v>0.47000000000000003</v>
      </c>
    </row>
    <row r="178" spans="1:5" x14ac:dyDescent="0.25">
      <c r="A178" s="75" t="s">
        <v>1147</v>
      </c>
      <c r="B178" s="98">
        <v>1</v>
      </c>
      <c r="C178" s="99">
        <v>7</v>
      </c>
      <c r="D178" s="76">
        <v>0.47000000000000003</v>
      </c>
      <c r="E178" s="77">
        <v>0.47000000000000003</v>
      </c>
    </row>
    <row r="179" spans="1:5" x14ac:dyDescent="0.25">
      <c r="A179" s="75" t="s">
        <v>1148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1149</v>
      </c>
      <c r="B180" s="98">
        <v>4</v>
      </c>
      <c r="C180" s="99">
        <v>1</v>
      </c>
      <c r="D180" s="76">
        <v>0.47000000000000003</v>
      </c>
      <c r="E180" s="77">
        <v>0.47000000000000003</v>
      </c>
    </row>
    <row r="181" spans="1:5" x14ac:dyDescent="0.25">
      <c r="A181" s="75" t="s">
        <v>1150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1151</v>
      </c>
      <c r="B182" s="98">
        <v>1</v>
      </c>
      <c r="C182" s="99">
        <v>7</v>
      </c>
      <c r="D182" s="76">
        <v>0.46</v>
      </c>
      <c r="E182" s="77">
        <v>0.46</v>
      </c>
    </row>
    <row r="183" spans="1:5" x14ac:dyDescent="0.25">
      <c r="A183" s="75" t="s">
        <v>1152</v>
      </c>
      <c r="B183" s="98">
        <v>1</v>
      </c>
      <c r="C183" s="99">
        <v>3</v>
      </c>
      <c r="D183" s="76">
        <v>0.46</v>
      </c>
      <c r="E183" s="77">
        <v>0.46</v>
      </c>
    </row>
    <row r="184" spans="1:5" x14ac:dyDescent="0.25">
      <c r="A184" s="75" t="s">
        <v>1153</v>
      </c>
      <c r="B184" s="98">
        <v>1</v>
      </c>
      <c r="C184" s="99">
        <v>6</v>
      </c>
      <c r="D184" s="76">
        <v>0.46</v>
      </c>
      <c r="E184" s="77">
        <v>0.46</v>
      </c>
    </row>
    <row r="185" spans="1:5" x14ac:dyDescent="0.25">
      <c r="A185" s="75" t="s">
        <v>1154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1155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1156</v>
      </c>
      <c r="B187" s="98">
        <v>4</v>
      </c>
      <c r="C187" s="99">
        <v>1</v>
      </c>
      <c r="D187" s="76">
        <v>0.46</v>
      </c>
      <c r="E187" s="77">
        <v>0.46</v>
      </c>
    </row>
    <row r="188" spans="1:5" x14ac:dyDescent="0.25">
      <c r="A188" s="75" t="s">
        <v>1157</v>
      </c>
      <c r="B188" s="98">
        <v>1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1158</v>
      </c>
      <c r="B189" s="98">
        <v>2</v>
      </c>
      <c r="C189" s="99">
        <v>1</v>
      </c>
      <c r="D189" s="76">
        <v>0.45</v>
      </c>
      <c r="E189" s="77">
        <v>0.45</v>
      </c>
    </row>
    <row r="190" spans="1:5" x14ac:dyDescent="0.25">
      <c r="A190" s="75" t="s">
        <v>1159</v>
      </c>
      <c r="B190" s="98">
        <v>1</v>
      </c>
      <c r="C190" s="99">
        <v>2</v>
      </c>
      <c r="D190" s="76">
        <v>0.45</v>
      </c>
      <c r="E190" s="77">
        <v>0.45</v>
      </c>
    </row>
    <row r="191" spans="1:5" x14ac:dyDescent="0.25">
      <c r="A191" s="75" t="s">
        <v>1160</v>
      </c>
      <c r="B191" s="98">
        <v>1</v>
      </c>
      <c r="C191" s="99">
        <v>5</v>
      </c>
      <c r="D191" s="76">
        <v>0.45</v>
      </c>
      <c r="E191" s="77">
        <v>0.45</v>
      </c>
    </row>
    <row r="192" spans="1:5" x14ac:dyDescent="0.25">
      <c r="A192" s="75" t="s">
        <v>1161</v>
      </c>
      <c r="B192" s="98">
        <v>1</v>
      </c>
      <c r="C192" s="99">
        <v>4</v>
      </c>
      <c r="D192" s="76">
        <v>0.45</v>
      </c>
      <c r="E192" s="77">
        <v>0.45</v>
      </c>
    </row>
    <row r="193" spans="1:5" x14ac:dyDescent="0.25">
      <c r="A193" s="75" t="s">
        <v>1162</v>
      </c>
      <c r="B193" s="98">
        <v>1</v>
      </c>
      <c r="C193" s="99">
        <v>9</v>
      </c>
      <c r="D193" s="76">
        <v>0.45</v>
      </c>
      <c r="E193" s="77">
        <v>0.45</v>
      </c>
    </row>
    <row r="194" spans="1:5" x14ac:dyDescent="0.25">
      <c r="A194" s="75" t="s">
        <v>1163</v>
      </c>
      <c r="B194" s="98">
        <v>1</v>
      </c>
      <c r="C194" s="99">
        <v>27</v>
      </c>
      <c r="D194" s="76">
        <v>0.46</v>
      </c>
      <c r="E194" s="77">
        <v>0.45</v>
      </c>
    </row>
    <row r="195" spans="1:5" x14ac:dyDescent="0.25">
      <c r="A195" s="75" t="s">
        <v>1164</v>
      </c>
      <c r="B195" s="98">
        <v>1</v>
      </c>
      <c r="C195" s="99">
        <v>8</v>
      </c>
      <c r="D195" s="76">
        <v>0.46</v>
      </c>
      <c r="E195" s="77">
        <v>0.45</v>
      </c>
    </row>
    <row r="196" spans="1:5" x14ac:dyDescent="0.25">
      <c r="A196" s="75" t="s">
        <v>1165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1166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1167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1168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1169</v>
      </c>
      <c r="B200" s="98">
        <v>1</v>
      </c>
      <c r="C200" s="99">
        <v>35</v>
      </c>
      <c r="D200" s="76">
        <v>0.43</v>
      </c>
      <c r="E200" s="77">
        <v>0.43</v>
      </c>
    </row>
    <row r="201" spans="1:5" x14ac:dyDescent="0.25">
      <c r="A201" s="75" t="s">
        <v>1170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1171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1172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1173</v>
      </c>
      <c r="B204" s="98">
        <v>1</v>
      </c>
      <c r="C204" s="99">
        <v>7</v>
      </c>
      <c r="D204" s="76">
        <v>0.42</v>
      </c>
      <c r="E204" s="77">
        <v>0.42</v>
      </c>
    </row>
    <row r="205" spans="1:5" x14ac:dyDescent="0.25">
      <c r="A205" s="75" t="s">
        <v>1174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1175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1176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1177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1178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1179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1180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1181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1182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1183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1184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1185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1186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1187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1188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1189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1190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1191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1192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1193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1194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1195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1196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1197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1198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1199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1200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1201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1202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1203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1204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1205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1206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1207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1208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1209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1210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1211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1212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1213</v>
      </c>
      <c r="B244" s="98">
        <v>10</v>
      </c>
      <c r="C244" s="99">
        <v>1</v>
      </c>
      <c r="D244" s="76">
        <v>0.24</v>
      </c>
      <c r="E244" s="77">
        <v>0.25</v>
      </c>
    </row>
    <row r="245" spans="1:5" x14ac:dyDescent="0.25">
      <c r="A245" s="75" t="s">
        <v>1214</v>
      </c>
      <c r="B245" s="98">
        <v>1</v>
      </c>
      <c r="C245" s="99">
        <v>13</v>
      </c>
      <c r="D245" s="76">
        <v>0.24</v>
      </c>
      <c r="E245" s="77">
        <v>0.24</v>
      </c>
    </row>
    <row r="246" spans="1:5" x14ac:dyDescent="0.25">
      <c r="A246" s="75" t="s">
        <v>1215</v>
      </c>
      <c r="B246" s="98">
        <v>1</v>
      </c>
      <c r="C246" s="99">
        <v>3</v>
      </c>
      <c r="D246" s="76">
        <v>0.23</v>
      </c>
      <c r="E246" s="77">
        <v>0.24</v>
      </c>
    </row>
    <row r="247" spans="1:5" x14ac:dyDescent="0.25">
      <c r="A247" s="75" t="s">
        <v>1216</v>
      </c>
      <c r="B247" s="98">
        <v>10</v>
      </c>
      <c r="C247" s="99">
        <v>1</v>
      </c>
      <c r="D247" s="76">
        <v>0.24</v>
      </c>
      <c r="E247" s="77">
        <v>0.24</v>
      </c>
    </row>
    <row r="248" spans="1:5" x14ac:dyDescent="0.25">
      <c r="A248" s="75" t="s">
        <v>1217</v>
      </c>
      <c r="B248" s="98">
        <v>1</v>
      </c>
      <c r="C248" s="99">
        <v>1</v>
      </c>
      <c r="D248" s="76">
        <v>0.23</v>
      </c>
      <c r="E248" s="77">
        <v>0.23</v>
      </c>
    </row>
    <row r="249" spans="1:5" x14ac:dyDescent="0.25">
      <c r="A249" s="75" t="s">
        <v>1218</v>
      </c>
      <c r="B249" s="98">
        <v>1</v>
      </c>
      <c r="C249" s="99">
        <v>4</v>
      </c>
      <c r="D249" s="76">
        <v>0.23</v>
      </c>
      <c r="E249" s="77">
        <v>0.23</v>
      </c>
    </row>
    <row r="250" spans="1:5" x14ac:dyDescent="0.25">
      <c r="A250" s="75" t="s">
        <v>1219</v>
      </c>
      <c r="B250" s="98">
        <v>1</v>
      </c>
      <c r="C250" s="99">
        <v>1</v>
      </c>
      <c r="D250" s="76">
        <v>0.23</v>
      </c>
      <c r="E250" s="77">
        <v>0.23</v>
      </c>
    </row>
    <row r="251" spans="1:5" x14ac:dyDescent="0.25">
      <c r="A251" s="75" t="s">
        <v>1220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1221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1222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1223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1224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1225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1226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1227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1228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1229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7:E17"/>
    <mergeCell ref="A18:A19"/>
    <mergeCell ref="B18:B19"/>
    <mergeCell ref="C18:C19"/>
    <mergeCell ref="D18:D19"/>
    <mergeCell ref="E18:E19"/>
    <mergeCell ref="A1:E1"/>
    <mergeCell ref="A2:E2"/>
    <mergeCell ref="A3:A4"/>
    <mergeCell ref="B3:B4"/>
    <mergeCell ref="C3:C4"/>
    <mergeCell ref="D3:D4"/>
    <mergeCell ref="E3:E4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Olivier Charron</cp:lastModifiedBy>
  <dcterms:created xsi:type="dcterms:W3CDTF">2017-04-13T19:02:44Z</dcterms:created>
  <dcterms:modified xsi:type="dcterms:W3CDTF">2026-06-19T14:07:55Z</dcterms:modified>
</cp:coreProperties>
</file>