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300" tabRatio="769" firstSheet="14" activeTab="19"/>
  </bookViews>
  <sheets>
    <sheet name="OPTIONS - MARGIN INTERVALS" sheetId="4" r:id="rId1"/>
    <sheet name="FUTURES - MARGIN INTERVALS" sheetId="5" r:id="rId2"/>
    <sheet name="SHARE FUTURES - MARGIN INTERVAL" sheetId="6" r:id="rId3"/>
    <sheet name="BAX - INTRA-COMMODITY" sheetId="2" r:id="rId4"/>
    <sheet name="COA - INTRA-COMMODITY" sheetId="24" r:id="rId5"/>
    <sheet name="CRA - INTRA-COMMODITY" sheetId="15" r:id="rId6"/>
    <sheet name="SDV - INTRA-COMMODITY" sheetId="18" r:id="rId7"/>
    <sheet name="SXF - INTRA-COMMODITY" sheetId="19" r:id="rId8"/>
    <sheet name="FUTURES - INTRA-COMMODITY" sheetId="7" r:id="rId9"/>
    <sheet name="FUTURES - INTER-COMMODITY" sheetId="9" r:id="rId10"/>
    <sheet name="OPTIONS - INTERVALLES DE MARGE" sheetId="10" r:id="rId11"/>
    <sheet name="CAT - INTERVALLES DE MARGE" sheetId="11" r:id="rId12"/>
    <sheet name="CAT SUR ACTIONS - INTERVALLES" sheetId="12" r:id="rId13"/>
    <sheet name="BAX - INTRA-MARCHANDISES" sheetId="3" r:id="rId14"/>
    <sheet name="COA - INTRA-MARCHANDISES" sheetId="25" r:id="rId15"/>
    <sheet name="CRA - INTRA-MARCHANDISES" sheetId="14" r:id="rId16"/>
    <sheet name="SDV - INTRA-MARCHANDISES" sheetId="20" r:id="rId17"/>
    <sheet name="SXF - INTRA-MARCHANDISES" sheetId="21" r:id="rId18"/>
    <sheet name="CAT - INTRA-MARCHANDISES" sheetId="8" r:id="rId19"/>
    <sheet name="CAT - INTER-MARCHANDISES" sheetId="13" r:id="rId20"/>
  </sheets>
  <definedNames>
    <definedName name="_xlnm.Print_Area" localSheetId="13">'BAX - INTRA-MARCHANDISES'!$A$1:$E$68</definedName>
    <definedName name="_xlnm.Print_Area" localSheetId="19">'CAT - INTER-MARCHANDISES'!$A$1:$C$12</definedName>
    <definedName name="_xlnm.Print_Area" localSheetId="11">'CAT - INTERVALLES DE MARGE'!$A$1:$D$40</definedName>
    <definedName name="_xlnm.Print_Area" localSheetId="18">'CAT - INTRA-MARCHANDISES'!$A$1:$D$175</definedName>
    <definedName name="_xlnm.Print_Area" localSheetId="12">'CAT SUR ACTIONS - INTERVALLES'!$A$1:$D$134</definedName>
    <definedName name="_xlnm.Print_Area" localSheetId="9">'FUTURES - INTER-COMMODITY'!$A$1:$C$12</definedName>
    <definedName name="_xlnm.Print_Area" localSheetId="8">'FUTURES - INTRA-COMMODITY'!$A$1:$D$175</definedName>
    <definedName name="_xlnm.Print_Area" localSheetId="1">'FUTURES - MARGIN INTERVALS'!$A$1:$D$40</definedName>
    <definedName name="_xlnm.Print_Area" localSheetId="10">'OPTIONS - INTERVALLES DE MARGE'!$A$1:$F$338</definedName>
    <definedName name="_xlnm.Print_Area" localSheetId="0">'OPTIONS - MARGIN INTERVALS'!$A$1:$F$338</definedName>
    <definedName name="_xlnm.Print_Area" localSheetId="2">'SHARE FUTURES - MARGIN INTERVAL'!$A$1:$D$134</definedName>
    <definedName name="_xlnm.Print_Area" localSheetId="7">'SXF - INTRA-COMMODITY'!$A$1:$E$20</definedName>
    <definedName name="_xlnm.Print_Area" localSheetId="17">'SXF - INTRA-MARCHANDISES'!$A$1:$E$20</definedName>
  </definedNames>
  <calcPr calcId="162913"/>
</workbook>
</file>

<file path=xl/sharedStrings.xml><?xml version="1.0" encoding="utf-8"?>
<sst xmlns="http://schemas.openxmlformats.org/spreadsheetml/2006/main" count="2606" uniqueCount="1031">
  <si>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</si>
  <si>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</si>
  <si>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</si>
  <si>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</si>
  <si>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</si>
  <si>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</si>
  <si>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</si>
  <si>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</si>
  <si>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</si>
  <si>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</si>
  <si>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</si>
  <si>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</si>
  <si>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</si>
  <si>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</si>
  <si>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</si>
  <si>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</si>
  <si>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</si>
  <si>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</si>
  <si>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PREVIOUS Inter-Month Spread Charge (CAN$)</t>
  </si>
  <si>
    <t>UPDATED Inter-Month Spread Charge (CAN$)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</si>
  <si>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</si>
  <si>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</si>
  <si>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</si>
  <si>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</si>
  <si>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</si>
  <si>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</si>
  <si>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</si>
  <si>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</si>
  <si>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</si>
  <si>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</si>
  <si>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</si>
  <si>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</si>
  <si>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</si>
  <si>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</si>
  <si>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</si>
  <si>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</si>
  <si>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</si>
  <si>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IMPUTATION (Position "Butterfly" Consecutive)  PRÉCÉDENTE ($CAN)</t>
  </si>
  <si>
    <t>IMPUTATION  (Position "Butterfly" Consecutive) MISE À JOUR ($CAN)</t>
  </si>
  <si>
    <t>APRIL 18, 2023</t>
  </si>
  <si>
    <t>ABX</t>
  </si>
  <si>
    <t>Barrick Gold Corporation</t>
  </si>
  <si>
    <t>AC</t>
  </si>
  <si>
    <t>Air Canada</t>
  </si>
  <si>
    <t>ACB</t>
  </si>
  <si>
    <t xml:space="preserve">Aurora Cannabis Inc. </t>
  </si>
  <si>
    <t>ACO.X</t>
  </si>
  <si>
    <t>Atco Ltd.</t>
  </si>
  <si>
    <t>ACQ</t>
  </si>
  <si>
    <t>AutoCanada Inc.</t>
  </si>
  <si>
    <t>AD.UN</t>
  </si>
  <si>
    <t>Alaris Equity Partners Income Trust</t>
  </si>
  <si>
    <t>AEM</t>
  </si>
  <si>
    <t>Agnico Eagle Mines Limited</t>
  </si>
  <si>
    <t>AGI</t>
  </si>
  <si>
    <t>Alamos Gold Inc.</t>
  </si>
  <si>
    <t>AIF</t>
  </si>
  <si>
    <t>Altus Group Limited</t>
  </si>
  <si>
    <t>AIM</t>
  </si>
  <si>
    <t>Aimia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</si>
  <si>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</si>
  <si>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</si>
  <si>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</si>
  <si>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</si>
  <si>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</si>
  <si>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</si>
  <si>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ARE</t>
  </si>
  <si>
    <t>Aecon Group Inc.</t>
  </si>
  <si>
    <t>ARX</t>
  </si>
  <si>
    <t>ARC Resources Ltd.</t>
  </si>
  <si>
    <t>ASTL</t>
  </si>
  <si>
    <t>Algoma Steel Group Inc.</t>
  </si>
  <si>
    <t>ATD</t>
  </si>
  <si>
    <t>Alimentation Couche-Tard Inc.</t>
  </si>
  <si>
    <t>ATS</t>
  </si>
  <si>
    <t>ATS Corporation</t>
  </si>
  <si>
    <t>ATZ</t>
  </si>
  <si>
    <t>Aritzia Inc.</t>
  </si>
  <si>
    <t>AX.UN</t>
  </si>
  <si>
    <t>Artis Real Estate Investment Trust</t>
  </si>
  <si>
    <t>BAM</t>
  </si>
  <si>
    <t>Brookfield Asset Management Ltd. Cl A</t>
  </si>
  <si>
    <t>BB</t>
  </si>
  <si>
    <t>BlackBerry Limited</t>
  </si>
  <si>
    <t>BBD.B</t>
  </si>
  <si>
    <t>Bombardier Inc. Class B</t>
  </si>
  <si>
    <t>BCE</t>
  </si>
  <si>
    <t>BCE Inc.</t>
  </si>
  <si>
    <t>BDGI</t>
  </si>
  <si>
    <t>Badger Infrastructure Solutions Ltd.</t>
  </si>
  <si>
    <t>BEI.UN</t>
  </si>
  <si>
    <t>Boardwalk Real Estate Investment Trust</t>
  </si>
  <si>
    <t>BEP.UN</t>
  </si>
  <si>
    <t>Brookfield Renewable Partners L.</t>
  </si>
  <si>
    <t>BEPC</t>
  </si>
  <si>
    <t>Brookfield Renewable Corporation</t>
  </si>
  <si>
    <t>BHC</t>
  </si>
  <si>
    <t>Bausch Health Companies Inc</t>
  </si>
  <si>
    <t>BIP.UN</t>
  </si>
  <si>
    <t>Brookfield Infrastructure Partne</t>
  </si>
  <si>
    <t>BIR</t>
  </si>
  <si>
    <t>Birchcliff Energy Ltd.</t>
  </si>
  <si>
    <t>BITF</t>
  </si>
  <si>
    <t>Bitfarms Ltd.</t>
  </si>
  <si>
    <t>BLDP</t>
  </si>
  <si>
    <t>Ballard Power Systems Inc.</t>
  </si>
  <si>
    <t>BLX</t>
  </si>
  <si>
    <t>Boralex Inc. Class A Shares</t>
  </si>
  <si>
    <t>BMO</t>
  </si>
  <si>
    <t>Bank of Montreal</t>
  </si>
  <si>
    <t>BN</t>
  </si>
  <si>
    <t>Brookfied Corporation</t>
  </si>
  <si>
    <t>BN1</t>
  </si>
  <si>
    <t>Brookfield Asset Management Inc. Cl A (adjusted)</t>
  </si>
  <si>
    <t>BNS</t>
  </si>
  <si>
    <t>Bank of Nova Scotia (The)</t>
  </si>
  <si>
    <t>BTCC.B</t>
  </si>
  <si>
    <t>Purpose Bitcoin ETF CAD ETF non-currency hedged units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</si>
  <si>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</si>
  <si>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</si>
  <si>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</si>
  <si>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</si>
  <si>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</si>
  <si>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</si>
  <si>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</si>
  <si>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</si>
  <si>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CAE</t>
  </si>
  <si>
    <t>CAE Inc.</t>
  </si>
  <si>
    <t>CAR.UN</t>
  </si>
  <si>
    <t>Canadian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</si>
  <si>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</si>
  <si>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</si>
  <si>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</si>
  <si>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</si>
  <si>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</si>
  <si>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</si>
  <si>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</si>
  <si>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</si>
  <si>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</si>
  <si>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</si>
  <si>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</si>
  <si>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</si>
  <si>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</si>
  <si>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</si>
  <si>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</si>
  <si>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</si>
  <si>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</si>
  <si>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</si>
  <si>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CHP.UN</t>
  </si>
  <si>
    <t>Choice Properties Real Estate In</t>
  </si>
  <si>
    <t>CIA</t>
  </si>
  <si>
    <t>Champion Iron Limited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</si>
  <si>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</si>
  <si>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</si>
  <si>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</si>
  <si>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</si>
  <si>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</si>
  <si>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</si>
  <si>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</si>
  <si>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</si>
  <si>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</si>
  <si>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</si>
  <si>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CNQ</t>
  </si>
  <si>
    <t>Canadian Natural Resources Limited</t>
  </si>
  <si>
    <t>CNR</t>
  </si>
  <si>
    <t>Canadian National Railway Company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</si>
  <si>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</si>
  <si>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</si>
  <si>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</si>
  <si>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</si>
  <si>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</si>
  <si>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</si>
  <si>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</si>
  <si>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</si>
  <si>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</si>
  <si>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</si>
  <si>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</t>
  </si>
  <si>
    <t>Capstone Mining Corp.</t>
  </si>
  <si>
    <t>CSH.UN</t>
  </si>
  <si>
    <t>Chartwell Retirement Residences</t>
  </si>
  <si>
    <t>CTC.A</t>
  </si>
  <si>
    <t>Canadian Tire Corporation Limited Class A</t>
  </si>
  <si>
    <t>CTS</t>
  </si>
  <si>
    <t>Converge Technology Solutions Corp.</t>
  </si>
  <si>
    <t>CU</t>
  </si>
  <si>
    <t>Canadian Utilities Limited</t>
  </si>
  <si>
    <t>CVE</t>
  </si>
  <si>
    <t>Cenovus Energy Inc.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</si>
  <si>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</si>
  <si>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</si>
  <si>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</si>
  <si>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</si>
  <si>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</si>
  <si>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</si>
  <si>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DFY</t>
  </si>
  <si>
    <t>Definity Financial Corporation</t>
  </si>
  <si>
    <t>DII.B</t>
  </si>
  <si>
    <t>Dorel Industries Inc. cl B</t>
  </si>
  <si>
    <t>DIR.UN</t>
  </si>
  <si>
    <t>Dream Industrial Real Estate Investment Trust</t>
  </si>
  <si>
    <t>DND</t>
  </si>
  <si>
    <t>Dye &amp; Durham Limited</t>
  </si>
  <si>
    <t>DOL</t>
  </si>
  <si>
    <t>Dollarama Inc.</t>
  </si>
  <si>
    <t>DOO</t>
  </si>
  <si>
    <t>BRP Inc. Subordinate Voting Shares</t>
  </si>
  <si>
    <t>DPM</t>
  </si>
  <si>
    <t>Dundee Precious Metals Inc.</t>
  </si>
  <si>
    <t>DSG</t>
  </si>
  <si>
    <t>Descartes Systems Group Inc.</t>
  </si>
  <si>
    <t>EBIT</t>
  </si>
  <si>
    <t>Bitcoin ETF Canadian dollar denominated units</t>
  </si>
  <si>
    <t>ECN</t>
  </si>
  <si>
    <t>ECN Capital Corp.</t>
  </si>
  <si>
    <t>EDR</t>
  </si>
  <si>
    <t>Endeavour Silver Corp.</t>
  </si>
  <si>
    <t>EDV</t>
  </si>
  <si>
    <t>Endeavour Mining plc</t>
  </si>
  <si>
    <t>EFN</t>
  </si>
  <si>
    <t>Element Fleet Management Corp.</t>
  </si>
  <si>
    <t>EFR</t>
  </si>
  <si>
    <t>Energy Fuels Inc.</t>
  </si>
  <si>
    <t>EGLX</t>
  </si>
  <si>
    <t>Enthusiast Gaming Holdings Inc.</t>
  </si>
  <si>
    <t>ELD</t>
  </si>
  <si>
    <t>Eldorado Gold Corp.</t>
  </si>
  <si>
    <t>EMA</t>
  </si>
  <si>
    <t>Emera Inc.</t>
  </si>
  <si>
    <t>EMP.A</t>
  </si>
  <si>
    <t>Empire Co Ltd.</t>
  </si>
  <si>
    <t>ENB</t>
  </si>
  <si>
    <t>Enbridge Inc.</t>
  </si>
  <si>
    <t>EQX</t>
  </si>
  <si>
    <t>Equinox Gold Corp.</t>
  </si>
  <si>
    <t>ERF</t>
  </si>
  <si>
    <t>Enerplus Corporation</t>
  </si>
  <si>
    <t>ERO</t>
  </si>
  <si>
    <t>Ero Copper Corp.</t>
  </si>
  <si>
    <t>ETHH.B</t>
  </si>
  <si>
    <t>Purpose Ether ETF</t>
  </si>
  <si>
    <t>ETHQ</t>
  </si>
  <si>
    <t>3iQ CoinShares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</si>
  <si>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</si>
  <si>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</si>
  <si>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</si>
  <si>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</si>
  <si>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</si>
  <si>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</si>
  <si>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</si>
  <si>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First Capital Real Estate Investment Trust</t>
  </si>
  <si>
    <t>FEC</t>
  </si>
  <si>
    <t>Frontera Energy Corporation</t>
  </si>
  <si>
    <t>FIL</t>
  </si>
  <si>
    <t>Filo Mining Corp.</t>
  </si>
  <si>
    <t>FM</t>
  </si>
  <si>
    <t>First Quantum Minerals Ltd.</t>
  </si>
  <si>
    <t>FNV</t>
  </si>
  <si>
    <t>Franco-Nevada Corporation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</si>
  <si>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</si>
  <si>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</si>
  <si>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</si>
  <si>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</si>
  <si>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</si>
  <si>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</si>
  <si>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</si>
  <si>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</si>
  <si>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</si>
  <si>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</si>
  <si>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</si>
  <si>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</si>
  <si>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GEI</t>
  </si>
  <si>
    <t>Gibson Energy Inc.</t>
  </si>
  <si>
    <t>GFL</t>
  </si>
  <si>
    <t>GFL Environmental Inc.</t>
  </si>
  <si>
    <t>GIB.A</t>
  </si>
  <si>
    <t>CGI Group Inc. Class A</t>
  </si>
  <si>
    <t>GIL</t>
  </si>
  <si>
    <t xml:space="preserve">Gildan Activewear Inc. </t>
  </si>
  <si>
    <t>GLO</t>
  </si>
  <si>
    <t>Global Atomic Corporation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</si>
  <si>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</si>
  <si>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</si>
  <si>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</si>
  <si>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</si>
  <si>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</si>
  <si>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</si>
  <si>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</si>
  <si>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</si>
  <si>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</si>
  <si>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Hydro One Limited</t>
  </si>
  <si>
    <t>HBM</t>
  </si>
  <si>
    <t>Hudbay Minerals Inc.</t>
  </si>
  <si>
    <t>HCG</t>
  </si>
  <si>
    <t>Home Capital Group Inc.</t>
  </si>
  <si>
    <t>HEXO2</t>
  </si>
  <si>
    <t>HEXO Corp. (CA) (adjusted)</t>
  </si>
  <si>
    <t>HGD</t>
  </si>
  <si>
    <t>BetaPro Canadian Gold Miners -2x Daily Bear ETF Share</t>
  </si>
  <si>
    <t>HGU</t>
  </si>
  <si>
    <t>BetaPro Canadian Gold Miners 2x Daily Bull ETF Share</t>
  </si>
  <si>
    <t>HMMJ</t>
  </si>
  <si>
    <t>Horizons Marijuana Life Sciences</t>
  </si>
  <si>
    <t>HND</t>
  </si>
  <si>
    <t>BetaPro Natural Gas Inverse Levr</t>
  </si>
  <si>
    <t>HNU</t>
  </si>
  <si>
    <t>BetaPro Natural Gas Leveraged Daily Bull ETF</t>
  </si>
  <si>
    <t>HNU1</t>
  </si>
  <si>
    <t>BetaPro Natural Gas Leveraged Daily Bull ETF (CA) (adjusted)</t>
  </si>
  <si>
    <t>HOD</t>
  </si>
  <si>
    <t>BetaPro Crude Oil Inverse Levera</t>
  </si>
  <si>
    <t>HOG</t>
  </si>
  <si>
    <t>Horizons Pipelines &amp; Energy Services Index ETF</t>
  </si>
  <si>
    <t>HPR</t>
  </si>
  <si>
    <t>Horizons Active Preferred Share ETF</t>
  </si>
  <si>
    <t>HR.UN</t>
  </si>
  <si>
    <t>H&amp;R Real Estate Investment Trust (Converge)</t>
  </si>
  <si>
    <t>HUT</t>
  </si>
  <si>
    <t>Hut 8 Mining Corp.</t>
  </si>
  <si>
    <t>HWX</t>
  </si>
  <si>
    <t>Headwater Exploration Inc.</t>
  </si>
  <si>
    <t>HXQ</t>
  </si>
  <si>
    <t>Horizons Nasdaq 100 Index ETF</t>
  </si>
  <si>
    <t>HXT</t>
  </si>
  <si>
    <t>Horizons S&amp;P/TSX 60 Index ETF Share</t>
  </si>
  <si>
    <t>IAG</t>
  </si>
  <si>
    <t>iA Financial Corporation Inc.</t>
  </si>
  <si>
    <t>IFC</t>
  </si>
  <si>
    <t>Intact Financial Corporation</t>
  </si>
  <si>
    <t>IFP</t>
  </si>
  <si>
    <t>Interfor Corporation</t>
  </si>
  <si>
    <t>IGM</t>
  </si>
  <si>
    <t>IGM Financial Inc.</t>
  </si>
  <si>
    <t>ILLM</t>
  </si>
  <si>
    <t>AcuityAds Holdings Inc.</t>
  </si>
  <si>
    <t>IMG</t>
  </si>
  <si>
    <t>IAMGOLD Corporation</t>
  </si>
  <si>
    <t>IMO</t>
  </si>
  <si>
    <t>Imperial Oil Limited</t>
  </si>
  <si>
    <t>INE</t>
  </si>
  <si>
    <t>Innergex Renewable Energy Inc.</t>
  </si>
  <si>
    <t>IPL2</t>
  </si>
  <si>
    <t>Inter Pipeline Ltd. (CA) (adjusted)</t>
  </si>
  <si>
    <t>IVN</t>
  </si>
  <si>
    <t>Ivanhoe Mines Ltd.</t>
  </si>
  <si>
    <t>K</t>
  </si>
  <si>
    <t>Kinross Gold Corporation</t>
  </si>
  <si>
    <t>KEY</t>
  </si>
  <si>
    <t>Keyera Corp.</t>
  </si>
  <si>
    <t>KNT</t>
  </si>
  <si>
    <t>K92 Mining Inc.</t>
  </si>
  <si>
    <t>KRR</t>
  </si>
  <si>
    <t>Karora Resources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</si>
  <si>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</si>
  <si>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</si>
  <si>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</si>
  <si>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</si>
  <si>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</si>
  <si>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</si>
  <si>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</si>
  <si>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</si>
  <si>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LEV</t>
  </si>
  <si>
    <t>Lion Electric Company</t>
  </si>
  <si>
    <t>LIF</t>
  </si>
  <si>
    <t>Labrador Iron Ore Royalty Corpor</t>
  </si>
  <si>
    <t>LNR</t>
  </si>
  <si>
    <t>Linamar Corporation</t>
  </si>
  <si>
    <t>LSPD</t>
  </si>
  <si>
    <t>LightSpeed Commerce Inc</t>
  </si>
  <si>
    <t>LUG</t>
  </si>
  <si>
    <t>Lundin Gold Inc.</t>
  </si>
  <si>
    <t>LUN</t>
  </si>
  <si>
    <t xml:space="preserve">Lundin Mining Corporation </t>
  </si>
  <si>
    <t>LWRK1</t>
  </si>
  <si>
    <t>Lifeworks Inc. (CA) (adjusted)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</si>
  <si>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</si>
  <si>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</si>
  <si>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</si>
  <si>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</si>
  <si>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</si>
  <si>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</si>
  <si>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</si>
  <si>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</si>
  <si>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</si>
  <si>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</si>
  <si>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</si>
  <si>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>Maple Leaf Foods Inc.</t>
  </si>
  <si>
    <t>MG</t>
  </si>
  <si>
    <t>Magna International Inc.</t>
  </si>
  <si>
    <t>MRE</t>
  </si>
  <si>
    <t>Martinrea International Inc.</t>
  </si>
  <si>
    <t>MRU</t>
  </si>
  <si>
    <t>Metro Inc.</t>
  </si>
  <si>
    <t>MTL</t>
  </si>
  <si>
    <t>Mullen Group Ltd.</t>
  </si>
  <si>
    <t>MX</t>
  </si>
  <si>
    <t>Methanex Corporation</t>
  </si>
  <si>
    <t>NA</t>
  </si>
  <si>
    <t>National Bank of Canada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</si>
  <si>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</si>
  <si>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</si>
  <si>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</si>
  <si>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</si>
  <si>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</si>
  <si>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</si>
  <si>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</si>
  <si>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</si>
  <si>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</si>
  <si>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</si>
  <si>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NPK</t>
  </si>
  <si>
    <t>Verde Agritech PLC</t>
  </si>
  <si>
    <t>NTR</t>
  </si>
  <si>
    <t>Nutrien Ltd.</t>
  </si>
  <si>
    <t>NVEI</t>
  </si>
  <si>
    <t>Nuvei Corporation Subordinate Voting Shares </t>
  </si>
  <si>
    <t>NWH.UN</t>
  </si>
  <si>
    <t>NorthWest Healthcare Properties Real Estate Investment Trust</t>
  </si>
  <si>
    <t>NXE</t>
  </si>
  <si>
    <t>NexGen Energy Ltd.</t>
  </si>
  <si>
    <t>OBE</t>
  </si>
  <si>
    <t>Obsidian Energy Ltd.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</si>
  <si>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</si>
  <si>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</si>
  <si>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</si>
  <si>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</si>
  <si>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</si>
  <si>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</si>
  <si>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</si>
  <si>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Onex Corporation</t>
  </si>
  <si>
    <t>OR</t>
  </si>
  <si>
    <t>Osisko Gold Royalties Ltd.</t>
  </si>
  <si>
    <t>OSK</t>
  </si>
  <si>
    <t>Osisko Mining Inc.</t>
  </si>
  <si>
    <t>OTEX</t>
  </si>
  <si>
    <t>Open Text Corporation</t>
  </si>
  <si>
    <t>OVV</t>
  </si>
  <si>
    <t>Ovintiv Inc.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</si>
  <si>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</si>
  <si>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</si>
  <si>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</si>
  <si>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</si>
  <si>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</si>
  <si>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</si>
  <si>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</si>
  <si>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</si>
  <si>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</si>
  <si>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</si>
  <si>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PMZ.UN</t>
  </si>
  <si>
    <t>Primaris Real Estate Investment Trust</t>
  </si>
  <si>
    <t>POU</t>
  </si>
  <si>
    <t>Paramount Resources Ltd.</t>
  </si>
  <si>
    <t>POW</t>
  </si>
  <si>
    <t>Power Corporation of Canada</t>
  </si>
  <si>
    <t>PPL</t>
  </si>
  <si>
    <t>Pembina Pipeline Corporation</t>
  </si>
  <si>
    <t>PRMW</t>
  </si>
  <si>
    <t>Primo Water Corporation</t>
  </si>
  <si>
    <t>PSK</t>
  </si>
  <si>
    <t>PrairieSky Royalty Ltd.</t>
  </si>
  <si>
    <t>PXT</t>
  </si>
  <si>
    <t>Parex Resources Inc.</t>
  </si>
  <si>
    <t>PYR</t>
  </si>
  <si>
    <t>Pyrogenesis Canada Inc.</t>
  </si>
  <si>
    <t>QBR.B</t>
  </si>
  <si>
    <t>Québecor inc. Classe B</t>
  </si>
  <si>
    <t>QSR</t>
  </si>
  <si>
    <t>Restaurant Brands International Inc.</t>
  </si>
  <si>
    <t>RBA</t>
  </si>
  <si>
    <t>Ritchie Bros. Auctioneers Incorporated</t>
  </si>
  <si>
    <t>RBA1</t>
  </si>
  <si>
    <t>Ritchie Bros Auctioneers Incorporated  (adjusted)</t>
  </si>
  <si>
    <t>RCI.B</t>
  </si>
  <si>
    <t>Rogers Communications Inc. Class B</t>
  </si>
  <si>
    <t>REAL</t>
  </si>
  <si>
    <t>Real Matters Inc.</t>
  </si>
  <si>
    <t>REI.UN</t>
  </si>
  <si>
    <t>RioCan Real Estate Investment Trust</t>
  </si>
  <si>
    <t>RNW</t>
  </si>
  <si>
    <t>TransAlta Renewables Inc.</t>
  </si>
  <si>
    <t>RUS</t>
  </si>
  <si>
    <t xml:space="preserve">Russel Metals Inc. </t>
  </si>
  <si>
    <t>RY</t>
  </si>
  <si>
    <t>Royal Bank of Canada</t>
  </si>
  <si>
    <t>Royal Bank of Canada (Converge)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</si>
  <si>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</si>
  <si>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</si>
  <si>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</si>
  <si>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</si>
  <si>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</si>
  <si>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</si>
  <si>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</si>
  <si>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</si>
  <si>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SHOP</t>
  </si>
  <si>
    <t>Shopify Inc.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</si>
  <si>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</si>
  <si>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</si>
  <si>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</si>
  <si>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</si>
  <si>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</si>
  <si>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</si>
  <si>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</si>
  <si>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</si>
  <si>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SJR1</t>
  </si>
  <si>
    <t>Shaw Communications Inc. (CA) (adjusted)</t>
  </si>
  <si>
    <t>SLF</t>
  </si>
  <si>
    <t xml:space="preserve">Sun Life Financial </t>
  </si>
  <si>
    <t>SMU.UN</t>
  </si>
  <si>
    <t>Summit Industrial Income REIT</t>
  </si>
  <si>
    <t>SNC</t>
  </si>
  <si>
    <t>SNC-Lavalin Group Inc.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</si>
  <si>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</si>
  <si>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</si>
  <si>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</si>
  <si>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</si>
  <si>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</si>
  <si>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</si>
  <si>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</si>
  <si>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</si>
  <si>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</si>
  <si>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</si>
  <si>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</si>
  <si>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</si>
  <si>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</si>
  <si>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</si>
  <si>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</si>
  <si>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Suncor Energy Inc.</t>
  </si>
  <si>
    <t>SVI</t>
  </si>
  <si>
    <t>StorageVault Canada Inc.</t>
  </si>
  <si>
    <t>SVM</t>
  </si>
  <si>
    <t xml:space="preserve">Silvercorp Metals Inc. 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</si>
  <si>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</si>
  <si>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</si>
  <si>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</si>
  <si>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</si>
  <si>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</si>
  <si>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</si>
  <si>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</si>
  <si>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</si>
  <si>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</si>
  <si>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</si>
  <si>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</si>
  <si>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</si>
  <si>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</si>
  <si>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</si>
  <si>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</si>
  <si>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The Toronto-Dominion Bank</t>
  </si>
  <si>
    <t>The Toronto-Dominion Bank (Converge)</t>
  </si>
  <si>
    <t>TECH</t>
  </si>
  <si>
    <t>Evolve FANGMA Index ETF</t>
  </si>
  <si>
    <t>TECK.B</t>
  </si>
  <si>
    <t>Teck Resources Limited Class B</t>
  </si>
  <si>
    <t>TFII</t>
  </si>
  <si>
    <t>TFI International Inc.</t>
  </si>
  <si>
    <t>TIH</t>
  </si>
  <si>
    <t>Toromont Industries Ltd.</t>
  </si>
  <si>
    <t>TIXT</t>
  </si>
  <si>
    <t>Telus International Cda Inc.</t>
  </si>
  <si>
    <t>TLRY</t>
  </si>
  <si>
    <t>Tilray Inc.</t>
  </si>
  <si>
    <t>TOU</t>
  </si>
  <si>
    <t>Tourmaline Oil Corp.</t>
  </si>
  <si>
    <t>TOY</t>
  </si>
  <si>
    <t>Spin Master Corp.</t>
  </si>
  <si>
    <t>TPZ</t>
  </si>
  <si>
    <t>Topaz Energy Corp.</t>
  </si>
  <si>
    <t>TRI</t>
  </si>
  <si>
    <t xml:space="preserve">Thomson Reuters Corporation </t>
  </si>
  <si>
    <t>TRP</t>
  </si>
  <si>
    <t>TC Energy Corporation</t>
  </si>
  <si>
    <t>TSU</t>
  </si>
  <si>
    <t>Trisura Group Ltd.</t>
  </si>
  <si>
    <t>TVE</t>
  </si>
  <si>
    <t>Tamarack Valley Energy Ltd.</t>
  </si>
  <si>
    <t>TXG</t>
  </si>
  <si>
    <t>Torex Gold Resources Inc.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</si>
  <si>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</si>
  <si>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</si>
  <si>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</si>
  <si>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</si>
  <si>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</si>
  <si>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</si>
  <si>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</si>
  <si>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</si>
  <si>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VFV</t>
  </si>
  <si>
    <t>Vanguard S&amp;P 500 Index ETF</t>
  </si>
  <si>
    <t>VGCX</t>
  </si>
  <si>
    <t>Victoria Gold Corp.</t>
  </si>
  <si>
    <t>VLNS1</t>
  </si>
  <si>
    <t>The Valens Company Inc. (CA) (adjusted)</t>
  </si>
  <si>
    <t>VOYG</t>
  </si>
  <si>
    <t>Voyager Digital Ltd.</t>
  </si>
  <si>
    <t>VSB</t>
  </si>
  <si>
    <t>Vanguard Canadian Short-Term Bond Index ETF</t>
  </si>
  <si>
    <t>VSC</t>
  </si>
  <si>
    <t>Vanguard Canadian Short-Term Corporate Bond Index ETF</t>
  </si>
  <si>
    <t>WCN</t>
  </si>
  <si>
    <t>Waste Connections Inc.</t>
  </si>
  <si>
    <t>WCP</t>
  </si>
  <si>
    <t>Whitecap Resources Inc.</t>
  </si>
  <si>
    <t>WDO</t>
  </si>
  <si>
    <t>Wesdome Gold Mines Ltd.</t>
  </si>
  <si>
    <t>WEED</t>
  </si>
  <si>
    <t>Canopy Growth Corporation</t>
  </si>
  <si>
    <t>WELL</t>
  </si>
  <si>
    <t>Well Health Technologies Corp.</t>
  </si>
  <si>
    <t>WFG</t>
  </si>
  <si>
    <t>West Fraser Timber Co. Ltd.</t>
  </si>
  <si>
    <t>WN</t>
  </si>
  <si>
    <t xml:space="preserve">George Weston Limited </t>
  </si>
  <si>
    <t>WPM</t>
  </si>
  <si>
    <t>Wheaton Precious Metals Corp.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</si>
  <si>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</si>
  <si>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</si>
  <si>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</si>
  <si>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</si>
  <si>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</si>
  <si>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</si>
  <si>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</si>
  <si>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</si>
  <si>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XBC</t>
  </si>
  <si>
    <t>Xebec Adsorption Inc.</t>
  </si>
  <si>
    <t>XCB</t>
  </si>
  <si>
    <t>iShares Core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</si>
  <si>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</si>
  <si>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</si>
  <si>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</si>
  <si>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</si>
  <si>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</si>
  <si>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</si>
  <si>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</si>
  <si>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</si>
  <si>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</si>
  <si>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</si>
  <si>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</si>
  <si>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</si>
  <si>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XIU</t>
  </si>
  <si>
    <t>iShares S&amp;P/TSX 60 Index ETF</t>
  </si>
  <si>
    <t>XRE</t>
  </si>
  <si>
    <t>iShares S&amp;P/TSX Capped REIT Index ETF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</si>
  <si>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</si>
  <si>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</si>
  <si>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</si>
  <si>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</si>
  <si>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</si>
  <si>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</si>
  <si>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YRI1</t>
  </si>
  <si>
    <t>Yamana Gold Inc. (CA) (adjusted)</t>
  </si>
  <si>
    <t>ZAG</t>
  </si>
  <si>
    <t>BMO Aggregate Bond Index ETF</t>
  </si>
  <si>
    <t>ZBK</t>
  </si>
  <si>
    <t>BMO Equal Weight US Banks Index ETF CAD Units</t>
  </si>
  <si>
    <t>ZCN</t>
  </si>
  <si>
    <t>BMO S&amp;P/TSX Capped Composite Index ETF</t>
  </si>
  <si>
    <t>ZDM</t>
  </si>
  <si>
    <t>BMO MSCI EAFE Hedged to CAD Index ETF</t>
  </si>
  <si>
    <t>ZEB</t>
  </si>
  <si>
    <t>BMO Equal Weight Banks Index ETF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</si>
  <si>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</si>
  <si>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</si>
  <si>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</si>
  <si>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</si>
  <si>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</si>
  <si>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</si>
  <si>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</si>
  <si>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</si>
  <si>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</si>
  <si>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</si>
  <si>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</si>
  <si>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</si>
  <si>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</si>
  <si>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</si>
  <si>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</si>
  <si>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ZUQ</t>
  </si>
  <si>
    <t xml:space="preserve">BMO MSCI USA High Quality Index </t>
  </si>
  <si>
    <t>ZUT</t>
  </si>
  <si>
    <t>BMO Equal Weight Utilities Index ETF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</si>
  <si>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</si>
  <si>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</si>
  <si>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</si>
  <si>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</si>
  <si>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</si>
  <si>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</si>
  <si>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</si>
  <si>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</si>
  <si>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</si>
  <si>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</si>
  <si>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</si>
  <si>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COA Tier 1</t>
  </si>
  <si>
    <t>One-Month CORRA Futures</t>
  </si>
  <si>
    <t>CRA Tier 1</t>
  </si>
  <si>
    <t>Three-Month CORRA Futures</t>
  </si>
  <si>
    <t>CRA Tier 2</t>
  </si>
  <si>
    <t>CRA Tier 3</t>
  </si>
  <si>
    <t>CRA Tier 4</t>
  </si>
  <si>
    <t>LGB</t>
  </si>
  <si>
    <t>30-Year Government of Canada Bond Futures</t>
  </si>
  <si>
    <t>SCF</t>
  </si>
  <si>
    <t>S&amp;P/TSX Composite Index Mini Futures</t>
  </si>
  <si>
    <t>SCG</t>
  </si>
  <si>
    <t>S&amp;P/TSX Composite ESG Index Futures</t>
  </si>
  <si>
    <t>SDV Tier 1</t>
  </si>
  <si>
    <t>S&amp;P/TSX 60 Dividend Points Index Futures</t>
  </si>
  <si>
    <t>SDV Tier 2</t>
  </si>
  <si>
    <t>SDV Tier 3</t>
  </si>
  <si>
    <t>SEG</t>
  </si>
  <si>
    <t>S&amp;P/TSX 60 ESG Index Futures</t>
  </si>
  <si>
    <t>SXA</t>
  </si>
  <si>
    <t>S&amp;P/TSX Global Gold Index Futures</t>
  </si>
  <si>
    <t>SXB</t>
  </si>
  <si>
    <t>S&amp;P/TSX Capped Financials Index Futures</t>
  </si>
  <si>
    <t>SXD</t>
  </si>
  <si>
    <t xml:space="preserve">S&amp;P/TSX Composite Energy GICS Sector Total Return Index Futures </t>
  </si>
  <si>
    <t>SXF</t>
  </si>
  <si>
    <t>S&amp;P/TSX 60 Index Futures</t>
  </si>
  <si>
    <t>SXG</t>
  </si>
  <si>
    <t xml:space="preserve">S&amp;P/TSX Composite Financials GICS Level Sector Total Return Index Futures 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</si>
  <si>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</si>
  <si>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</si>
  <si>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</si>
  <si>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</si>
  <si>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</si>
  <si>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</si>
  <si>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SXR</t>
  </si>
  <si>
    <t xml:space="preserve">S&amp;P/TSX Composite Real Estate GICS Sector Total Return Index Futures </t>
  </si>
  <si>
    <t>SXS</t>
  </si>
  <si>
    <t xml:space="preserve">S&amp;P/TSX Composite Media GICS Industry Group Total Return Index Futures </t>
  </si>
  <si>
    <t>SXT</t>
  </si>
  <si>
    <t xml:space="preserve">S&amp;P/TSX Composite Telecom Services GICS Level Sector Total Return Index Futures </t>
  </si>
  <si>
    <t>SXU</t>
  </si>
  <si>
    <t>S&amp;P/TSX Capped Utilities Index Futures</t>
  </si>
  <si>
    <t>SXW</t>
  </si>
  <si>
    <t xml:space="preserve">S&amp;P/TSX Composite Insurance GICS Industry Group Total Return Index Futures </t>
  </si>
  <si>
    <t>SXY</t>
  </si>
  <si>
    <t>S&amp;P/TSX Capped Energy Index Futures</t>
  </si>
  <si>
    <t>FAA</t>
  </si>
  <si>
    <t>FAE</t>
  </si>
  <si>
    <t>FAL</t>
  </si>
  <si>
    <t>FAX</t>
  </si>
  <si>
    <t>FBA</t>
  </si>
  <si>
    <t>FBC</t>
  </si>
  <si>
    <t>FBN</t>
  </si>
  <si>
    <t>FBO</t>
  </si>
  <si>
    <t>FCB</t>
  </si>
  <si>
    <t>FCG</t>
  </si>
  <si>
    <t>FCL</t>
  </si>
  <si>
    <t>FCN</t>
  </si>
  <si>
    <t>FCQ</t>
  </si>
  <si>
    <t>FCT</t>
  </si>
  <si>
    <t>FCX</t>
  </si>
  <si>
    <t>FDO</t>
  </si>
  <si>
    <t>FEB</t>
  </si>
  <si>
    <t>FEG</t>
  </si>
  <si>
    <t>FEM</t>
  </si>
  <si>
    <t>FEQ</t>
  </si>
  <si>
    <t>FER</t>
  </si>
  <si>
    <t>FET</t>
  </si>
  <si>
    <t>FFL</t>
  </si>
  <si>
    <t>FFS</t>
  </si>
  <si>
    <t>FFV</t>
  </si>
  <si>
    <t>FGI</t>
  </si>
  <si>
    <t>FGN</t>
  </si>
  <si>
    <t>FGW</t>
  </si>
  <si>
    <t>FHO</t>
  </si>
  <si>
    <t>FHT</t>
  </si>
  <si>
    <t>FIA</t>
  </si>
  <si>
    <t>FIC</t>
  </si>
  <si>
    <t>FIF</t>
  </si>
  <si>
    <t>FIR</t>
  </si>
  <si>
    <t>FIU</t>
  </si>
  <si>
    <t>FKY</t>
  </si>
  <si>
    <t>FLF</t>
  </si>
  <si>
    <t>FLL</t>
  </si>
  <si>
    <t>FLN</t>
  </si>
  <si>
    <t>FMA</t>
  </si>
  <si>
    <t>FMF</t>
  </si>
  <si>
    <t>FMI</t>
  </si>
  <si>
    <t>FMO</t>
  </si>
  <si>
    <t>FMU</t>
  </si>
  <si>
    <t>FMX</t>
  </si>
  <si>
    <t>FNB</t>
  </si>
  <si>
    <t>FNN</t>
  </si>
  <si>
    <t>FNO</t>
  </si>
  <si>
    <t>FNS</t>
  </si>
  <si>
    <t>FNU</t>
  </si>
  <si>
    <t>FOC</t>
  </si>
  <si>
    <t>FOP</t>
  </si>
  <si>
    <t>FOU</t>
  </si>
  <si>
    <t>FPM</t>
  </si>
  <si>
    <t>FPP</t>
  </si>
  <si>
    <t>FPW</t>
  </si>
  <si>
    <t>FQB</t>
  </si>
  <si>
    <t>FQN</t>
  </si>
  <si>
    <t>FQR</t>
  </si>
  <si>
    <t>FQT</t>
  </si>
  <si>
    <t>FRP</t>
  </si>
  <si>
    <t>FRQ</t>
  </si>
  <si>
    <t>FRT</t>
  </si>
  <si>
    <t>FRW</t>
  </si>
  <si>
    <t>FRY</t>
  </si>
  <si>
    <t>FSA</t>
  </si>
  <si>
    <t>FSH</t>
  </si>
  <si>
    <t>FSU</t>
  </si>
  <si>
    <t>FTA</t>
  </si>
  <si>
    <t>FTC</t>
  </si>
  <si>
    <t>FTD</t>
  </si>
  <si>
    <t>FTH</t>
  </si>
  <si>
    <t>FTK</t>
  </si>
  <si>
    <t>FTL</t>
  </si>
  <si>
    <t>FTV</t>
  </si>
  <si>
    <t>FTX</t>
  </si>
  <si>
    <t>FUE</t>
  </si>
  <si>
    <t>FVE</t>
  </si>
  <si>
    <t>FVH</t>
  </si>
  <si>
    <t>FVM</t>
  </si>
  <si>
    <t>FVV</t>
  </si>
  <si>
    <t>FWA</t>
  </si>
  <si>
    <t>FWC</t>
  </si>
  <si>
    <t>FWD</t>
  </si>
  <si>
    <t>FWL</t>
  </si>
  <si>
    <t>FWN</t>
  </si>
  <si>
    <t>FWP</t>
  </si>
  <si>
    <t>FXB</t>
  </si>
  <si>
    <t>FXE</t>
  </si>
  <si>
    <t>FXG</t>
  </si>
  <si>
    <t>FXJ</t>
  </si>
  <si>
    <t>FXN</t>
  </si>
  <si>
    <t>FXT</t>
  </si>
  <si>
    <t>FZB</t>
  </si>
  <si>
    <t>FZN</t>
  </si>
  <si>
    <t>BAX2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</si>
  <si>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</si>
  <si>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</si>
  <si>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</si>
  <si>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</si>
  <si>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</si>
  <si>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</si>
  <si>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</si>
  <si>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</si>
  <si>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</si>
  <si>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</si>
  <si>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</si>
  <si>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BAX2-BAX4-BAX5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</si>
  <si>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</si>
  <si>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</si>
  <si>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</si>
  <si>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</si>
  <si>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</si>
  <si>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</si>
  <si>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</si>
  <si>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</si>
  <si>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</si>
  <si>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BAX2-BAX5-BAX7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</si>
  <si>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</si>
  <si>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</si>
  <si>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</si>
  <si>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</si>
  <si>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</si>
  <si>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</si>
  <si>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</si>
  <si>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BAX2-BAX6-BAX9</t>
  </si>
  <si>
    <t>BAX4-BAX7-BAX10</t>
  </si>
  <si>
    <t>BAX5-BAX8-BAX11</t>
  </si>
  <si>
    <t>BAX6-BAX9-BAX12</t>
  </si>
  <si>
    <t>BAX7-BAX10-BAX13</t>
  </si>
  <si>
    <t>BAX8-BAX11-BAX14</t>
  </si>
  <si>
    <t>BAX2-BAX7-BAX11</t>
  </si>
  <si>
    <t>BAX4-BAX8-BAX12</t>
  </si>
  <si>
    <t>BAX5-BAX9-BAX13</t>
  </si>
  <si>
    <t>BAX6-BAX10-BAX14</t>
  </si>
  <si>
    <t>COA1</t>
  </si>
  <si>
    <t>COA2</t>
  </si>
  <si>
    <t>COA3</t>
  </si>
  <si>
    <t>COA4</t>
  </si>
  <si>
    <t>COA1-COA2-COA3</t>
  </si>
  <si>
    <t>COA2-COA3-COA4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</si>
  <si>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</si>
  <si>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</si>
  <si>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</si>
  <si>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</si>
  <si>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</si>
  <si>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</si>
  <si>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</si>
  <si>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</si>
  <si>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</si>
  <si>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</si>
  <si>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</si>
  <si>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</si>
  <si>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</si>
  <si>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</si>
  <si>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</si>
  <si>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</si>
  <si>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</si>
  <si>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</si>
  <si>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</si>
  <si>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</si>
  <si>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</si>
  <si>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</si>
  <si>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</si>
  <si>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</si>
  <si>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</si>
  <si>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</si>
  <si>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</si>
  <si>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</si>
  <si>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</si>
  <si>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</si>
  <si>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</si>
  <si>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</si>
  <si>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</si>
  <si>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</si>
  <si>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</si>
  <si>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</si>
  <si>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</si>
  <si>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</si>
  <si>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</si>
  <si>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</si>
  <si>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</si>
  <si>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</si>
  <si>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</si>
  <si>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</si>
  <si>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</si>
  <si>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</si>
  <si>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</si>
  <si>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</si>
  <si>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</si>
  <si>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</si>
  <si>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</si>
  <si>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</si>
  <si>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</si>
  <si>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BAX - CRA</t>
  </si>
  <si>
    <t>SXF - SEG</t>
  </si>
  <si>
    <t>SXF - SXM</t>
  </si>
  <si>
    <t>SXM - SEG</t>
  </si>
  <si>
    <t>SCF - SCG</t>
  </si>
  <si>
    <t>CRA - COA</t>
  </si>
  <si>
    <t>BAX - COA</t>
  </si>
  <si>
    <t>18 AVRIL 2023</t>
  </si>
  <si>
    <t>Société aurifère Barrick</t>
  </si>
  <si>
    <t>Mines Agnico Eagle Limitée</t>
  </si>
  <si>
    <t>Groupe Aecon Inc.</t>
  </si>
  <si>
    <t>Bombardier Inc. Classe B</t>
  </si>
  <si>
    <t xml:space="preserve">BCE Inc.  </t>
  </si>
  <si>
    <t>Brookfield Infrastructure Partners L.P.</t>
  </si>
  <si>
    <t>Banque de Montréal</t>
  </si>
  <si>
    <t>Brookfield Corporation</t>
  </si>
  <si>
    <t>Brookfield Asset Management Inc., Cl A (ajusté)</t>
  </si>
  <si>
    <t>La Banque de Nouvelle-Écosse</t>
  </si>
  <si>
    <t>Cogeco Câble Inc.</t>
  </si>
  <si>
    <t xml:space="preserve">Cameco Corporation </t>
  </si>
  <si>
    <t>Choice Properties Real Estate Investment Trust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</si>
  <si>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</si>
  <si>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</si>
  <si>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</si>
  <si>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</si>
  <si>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</si>
  <si>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</si>
  <si>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</si>
  <si>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HEXO Corp. (CA) (ajusté)</t>
  </si>
  <si>
    <t xml:space="preserve">Action de FNB BetaPro Canadian Gold Miners -2x Daily Bear </t>
  </si>
  <si>
    <t>Action de FNB BetaPro Canadian Gold Miners 2x Daily Bull</t>
  </si>
  <si>
    <t>FNB Horizons Indice marijuana sciences de la vie</t>
  </si>
  <si>
    <t>BetaPro Gaz naturel Baissier quotidien inverse avec effet de levier</t>
  </si>
  <si>
    <t>FNB BetaPro Gaz Naturel Haussier Quotidien Avec Effet De Levier</t>
  </si>
  <si>
    <t>BetaPro Natural Gas Leveraged Daily Bull ETF (CA) (ajusté)</t>
  </si>
  <si>
    <t>FNB BetaPro Pétrole brut Baissier quotidien inverse avec effet de levier</t>
  </si>
  <si>
    <t>FNB Horizons indice pipelines et services énergétiques</t>
  </si>
  <si>
    <t>FNB Horizons indice Nasdaq 100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</si>
  <si>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</si>
  <si>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</si>
  <si>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</si>
  <si>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</si>
  <si>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</si>
  <si>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Inter Pipeline Ltd. (CA)  (ajusté)</t>
  </si>
  <si>
    <t>Banque Laurentienne du Canada</t>
  </si>
  <si>
    <t>La Compagnie Électrique Lion</t>
  </si>
  <si>
    <t>Labrador Iron Ore Royalty Corporation</t>
  </si>
  <si>
    <t>Lundin Mining Corporation</t>
  </si>
  <si>
    <t>LifeWorks Inc. (ajusté)</t>
  </si>
  <si>
    <t>Société Financière Manuvie</t>
  </si>
  <si>
    <t>Métro Inc.</t>
  </si>
  <si>
    <t>Banque Nationale du Canada</t>
  </si>
  <si>
    <t>Power Corporation du Canada</t>
  </si>
  <si>
    <t>Quebecor Inc. Class B</t>
  </si>
  <si>
    <t>Encans Ritchie Bros.</t>
  </si>
  <si>
    <t>Encans Ritchie Bros (ajusté)</t>
  </si>
  <si>
    <t>Rogers Communications Inc. Classe B</t>
  </si>
  <si>
    <t xml:space="preserve">Métaux Russel Inc. </t>
  </si>
  <si>
    <t>Banque Royale du Canada</t>
  </si>
  <si>
    <t>Banque Royale du Canada (Converge)</t>
  </si>
  <si>
    <t>Shaw Communications Inc. (CA) (ajusté)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</si>
  <si>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</si>
  <si>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</si>
  <si>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</si>
  <si>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</si>
  <si>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</si>
  <si>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</si>
  <si>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</si>
  <si>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La Banque Toronto-Dominion (Converge)</t>
  </si>
  <si>
    <t>TC Énergie Corporation</t>
  </si>
  <si>
    <t>Options sur le dollar US</t>
  </si>
  <si>
    <t>The Valens Company Inc. (CA) (ajusté)</t>
  </si>
  <si>
    <t>George Weston limitée</t>
  </si>
  <si>
    <t>Groupe TMX Limitée</t>
  </si>
  <si>
    <t>Yamana Gold Inc. (CA) (ajusté)</t>
  </si>
  <si>
    <t>FNB BMO S&amp;P/TSX Capped Composite Index</t>
  </si>
  <si>
    <t>FNB BMO équipondéré banques</t>
  </si>
  <si>
    <t>FNB BMO équipondéré banques (Converge)</t>
  </si>
  <si>
    <t>BMO MSCI US High Quality Index ETF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</si>
  <si>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</si>
  <si>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</si>
  <si>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</si>
  <si>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</si>
  <si>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 à terme d’un mois sur le taux CORRA</t>
  </si>
  <si>
    <t>Contrat à terme de trois mois sur le taux CORRA</t>
  </si>
  <si>
    <t>Contrats à terme sur obligations du gouvernement du Canada de 30 ans</t>
  </si>
  <si>
    <t>Contrats à terme mini sur l'indice composé S&amp;P/TSX</t>
  </si>
  <si>
    <t>Contrats à terme sur l’indice composé S&amp;P/TSX ESG</t>
  </si>
  <si>
    <t>Contrat à terme sur l’indice de dividendes S&amp;P/TSX 60</t>
  </si>
  <si>
    <t xml:space="preserve">Contrats à terme sur l’indice S&amp;P/TSX 60 ESG </t>
  </si>
  <si>
    <t>Contrats à terme sur indice aurifère global S&amp;P/TSX</t>
  </si>
  <si>
    <t>Contrats à terme sur indice plafonné de la finance S&amp;P/TSX</t>
  </si>
  <si>
    <t>Contrats à terme sur l’indice composé de rendement total S&amp;P/TSX du secteur GICS de l’énergie</t>
  </si>
  <si>
    <t>Contrats à terme sur l'indice S&amp;P/TSX 60</t>
  </si>
  <si>
    <t xml:space="preserve">Contrats à terme sur l’indice composé de rendement total S&amp;P/TSX du secteur GICS de la finance </t>
  </si>
  <si>
    <t>Contrats à terme sur indice plafonné des technologies de l'information S&amp;P/TSX</t>
  </si>
  <si>
    <t xml:space="preserve">Contrats à terme sur l’Indice Composé S&amp;P/TSX Banques (groupe industriel)  </t>
  </si>
  <si>
    <t>Contrats à terme mini sur l'indice S&amp;P/TSX 60</t>
  </si>
  <si>
    <t xml:space="preserve">Contrats à terme sur l’indice composé de rendement total S&amp;P/TSX du secteur GICS de l’immobilier </t>
  </si>
  <si>
    <t xml:space="preserve">Contrats à terme sur l’indice composé de rendement total S&amp;P/TSX du secteur GICS des médias </t>
  </si>
  <si>
    <t xml:space="preserve">Contrats à terme sur l’indice composé de rendement total S&amp;P/TSX du secteur GICS des services de télécommunication </t>
  </si>
  <si>
    <t xml:space="preserve">Contrats à terme sur l’Indice plafonné des services aux collectivités S&amp;P/TSX </t>
  </si>
  <si>
    <t xml:space="preserve">Contrats à terme sur l’indice composé de rendement total S&amp;P/TSX du secteur GICS de l’assurance </t>
  </si>
  <si>
    <t>Contrats à terme sur indice plafonné de l'énergie S&amp;P/TSX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</si>
</sst>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)\ _$_ ;_ * \(#,##0.00\)\ _$_ ;_ * &quot;-&quot;??_)\ _$_ ;_ @_ "/>
    <numFmt numFmtId="165" formatCode="_ * #,##0_)\ _$_ ;_ * \(#,##0\)\ _$_ ;_ * &quot;-&quot;??_)\ _$_ ;_ @_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</fills>
  <borders count="53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186">
    <xf numFmtId="0" fontId="0" fillId="0" borderId="0" xfId="0"/>
    <xf numFmtId="0" fontId="9" fillId="0" borderId="0" xfId="25" applyFont="1" applyFill="1">
      <alignment/>
      <protection/>
    </xf>
    <xf numFmtId="0" fontId="9" fillId="0" borderId="0" xfId="25" applyFont="1">
      <alignment/>
      <protection/>
    </xf>
    <xf numFmtId="0" fontId="3" fillId="2" borderId="0" xfId="25" applyFont="1" applyFill="1" applyBorder="1" applyAlignment="1">
      <alignment horizontal="right"/>
      <protection/>
    </xf>
    <xf numFmtId="0" fontId="9" fillId="0" borderId="0" xfId="25" applyFont="1" applyFill="1" applyBorder="1">
      <alignment/>
      <protection/>
    </xf>
    <xf numFmtId="0" fontId="9" fillId="0" borderId="0" xfId="25" applyFont="1" applyBorder="1">
      <alignment/>
      <protection/>
    </xf>
    <xf numFmtId="0" fontId="3" fillId="0" borderId="1" xfId="25" applyFont="1" applyFill="1" applyBorder="1" applyAlignment="1">
      <alignment horizontal="center"/>
      <protection/>
    </xf>
    <xf numFmtId="0" fontId="3" fillId="0" borderId="2" xfId="25" applyFont="1" applyFill="1" applyBorder="1" applyAlignment="1">
      <alignment horizontal="center"/>
      <protection/>
    </xf>
    <xf numFmtId="0" fontId="3" fillId="0" borderId="3" xfId="25" applyFont="1" applyFill="1" applyBorder="1" applyAlignment="1">
      <alignment horizontal="center"/>
      <protection/>
    </xf>
    <xf numFmtId="0" fontId="3" fillId="0" borderId="4" xfId="25" applyFont="1" applyFill="1" applyBorder="1" applyAlignment="1">
      <alignment horizontal="center"/>
      <protection/>
    </xf>
    <xf numFmtId="0" fontId="3" fillId="2" borderId="5" xfId="25" applyFont="1" applyFill="1" applyBorder="1" applyAlignment="1">
      <alignment horizontal="center"/>
      <protection/>
    </xf>
    <xf numFmtId="49" fontId="3" fillId="2" borderId="0" xfId="25" applyNumberFormat="1" applyFont="1" applyFill="1" applyBorder="1" applyAlignment="1">
      <alignment horizontal="center"/>
      <protection/>
    </xf>
    <xf numFmtId="165" fontId="3" fillId="0" borderId="4" xfId="20" applyNumberFormat="1" applyFont="1" applyFill="1" applyBorder="1" applyAlignment="1">
      <alignment/>
    </xf>
    <xf numFmtId="165" fontId="3" fillId="0" borderId="1" xfId="20" applyNumberFormat="1" applyFont="1" applyFill="1" applyBorder="1" applyAlignment="1">
      <alignment/>
    </xf>
    <xf numFmtId="165" fontId="3" fillId="0" borderId="2" xfId="20" applyNumberFormat="1" applyFont="1" applyFill="1" applyBorder="1" applyAlignment="1">
      <alignment/>
    </xf>
    <xf numFmtId="0" fontId="3" fillId="3" borderId="5" xfId="25" applyFont="1" applyFill="1" applyBorder="1" applyAlignment="1">
      <alignment horizontal="center"/>
      <protection/>
    </xf>
    <xf numFmtId="2" fontId="3" fillId="3" borderId="0" xfId="25" applyNumberFormat="1" applyFont="1" applyFill="1" applyBorder="1" applyAlignment="1">
      <alignment horizontal="left"/>
      <protection/>
    </xf>
    <xf numFmtId="0" fontId="3" fillId="3" borderId="0" xfId="25" applyNumberFormat="1" applyFont="1" applyFill="1" applyBorder="1" applyAlignment="1">
      <alignment horizontal="center"/>
      <protection/>
    </xf>
    <xf numFmtId="0" fontId="9" fillId="3" borderId="0" xfId="25" applyFont="1" applyFill="1">
      <alignment/>
      <protection/>
    </xf>
    <xf numFmtId="165" fontId="3" fillId="0" borderId="1" xfId="20" applyNumberFormat="1" applyFont="1" applyFill="1" applyBorder="1" applyAlignment="1">
      <alignment wrapText="1"/>
    </xf>
    <xf numFmtId="165" fontId="3" fillId="0" borderId="2" xfId="20" applyNumberFormat="1" applyFont="1" applyFill="1" applyBorder="1" applyAlignment="1">
      <alignment wrapText="1"/>
    </xf>
    <xf numFmtId="0" fontId="3" fillId="0" borderId="0" xfId="25" applyFont="1" applyFill="1" applyBorder="1" applyAlignment="1">
      <alignment horizontal="center"/>
      <protection/>
    </xf>
    <xf numFmtId="0" fontId="4" fillId="4" borderId="6" xfId="25" applyFont="1" applyFill="1" applyBorder="1" applyAlignment="1" applyProtection="1">
      <alignment horizontal="center" vertical="center" wrapText="1"/>
      <protection hidden="1"/>
    </xf>
    <xf numFmtId="1" fontId="9" fillId="0" borderId="7" xfId="25" applyNumberFormat="1" applyFont="1" applyFill="1" applyBorder="1" applyAlignment="1">
      <alignment vertical="center"/>
      <protection/>
    </xf>
    <xf numFmtId="1" fontId="9" fillId="0" borderId="8" xfId="25" applyNumberFormat="1" applyFont="1" applyFill="1" applyBorder="1" applyAlignment="1">
      <alignment vertical="center"/>
      <protection/>
    </xf>
    <xf numFmtId="1" fontId="9" fillId="0" borderId="9" xfId="25" applyNumberFormat="1" applyFont="1" applyFill="1" applyBorder="1" applyAlignment="1">
      <alignment vertical="center"/>
      <protection/>
    </xf>
    <xf numFmtId="1" fontId="9" fillId="0" borderId="3" xfId="25" applyNumberFormat="1" applyFont="1" applyFill="1" applyBorder="1" applyAlignment="1">
      <alignment vertical="center"/>
      <protection/>
    </xf>
    <xf numFmtId="1" fontId="9" fillId="3" borderId="10" xfId="25" applyNumberFormat="1" applyFont="1" applyFill="1" applyBorder="1" applyAlignment="1">
      <alignment vertical="center"/>
      <protection/>
    </xf>
    <xf numFmtId="1" fontId="9" fillId="0" borderId="11" xfId="25" applyNumberFormat="1" applyFont="1" applyFill="1" applyBorder="1" applyAlignment="1">
      <alignment vertical="center"/>
      <protection/>
    </xf>
    <xf numFmtId="1" fontId="9" fillId="0" borderId="12" xfId="25" applyNumberFormat="1" applyFont="1" applyFill="1" applyBorder="1" applyAlignment="1">
      <alignment vertical="center"/>
      <protection/>
    </xf>
    <xf numFmtId="1" fontId="9" fillId="0" borderId="1" xfId="25" applyNumberFormat="1" applyFont="1" applyFill="1" applyBorder="1" applyAlignment="1">
      <alignment vertical="center"/>
      <protection/>
    </xf>
    <xf numFmtId="1" fontId="9" fillId="3" borderId="11" xfId="25" applyNumberFormat="1" applyFont="1" applyFill="1" applyBorder="1" applyAlignment="1">
      <alignment vertical="center"/>
      <protection/>
    </xf>
    <xf numFmtId="0" fontId="4" fillId="4" borderId="13" xfId="25" applyFont="1" applyFill="1" applyBorder="1" applyAlignment="1" applyProtection="1">
      <alignment horizontal="center" vertical="center" wrapText="1"/>
      <protection hidden="1"/>
    </xf>
    <xf numFmtId="1" fontId="9" fillId="3" borderId="14" xfId="25" applyNumberFormat="1" applyFont="1" applyFill="1" applyBorder="1" applyAlignment="1">
      <alignment vertical="center"/>
      <protection/>
    </xf>
    <xf numFmtId="1" fontId="9" fillId="3" borderId="15" xfId="25" applyNumberFormat="1" applyFont="1" applyFill="1" applyBorder="1" applyAlignment="1">
      <alignment vertical="center"/>
      <protection/>
    </xf>
    <xf numFmtId="1" fontId="9" fillId="3" borderId="16" xfId="25" applyNumberFormat="1" applyFont="1" applyFill="1" applyBorder="1" applyAlignment="1">
      <alignment vertical="center"/>
      <protection/>
    </xf>
    <xf numFmtId="1" fontId="9" fillId="0" borderId="2" xfId="25" applyNumberFormat="1" applyFont="1" applyFill="1" applyBorder="1" applyAlignment="1">
      <alignment vertical="center"/>
      <protection/>
    </xf>
    <xf numFmtId="0" fontId="3" fillId="0" borderId="7" xfId="0" applyFont="1" applyBorder="1" applyAlignment="1">
      <alignment horizontal="center"/>
    </xf>
    <xf numFmtId="2" fontId="3" fillId="0" borderId="9" xfId="0" applyNumberFormat="1" applyFont="1" applyFill="1" applyBorder="1" applyAlignment="1">
      <alignment horizontal="left"/>
    </xf>
    <xf numFmtId="10" fontId="3" fillId="0" borderId="12" xfId="0" applyNumberFormat="1" applyFont="1" applyFill="1" applyBorder="1" applyAlignment="1">
      <alignment horizontal="center"/>
    </xf>
    <xf numFmtId="10" fontId="7" fillId="0" borderId="9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3" xfId="0" applyBorder="1"/>
    <xf numFmtId="0" fontId="3" fillId="0" borderId="17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/>
    <xf numFmtId="0" fontId="0" fillId="0" borderId="4" xfId="0" applyBorder="1"/>
    <xf numFmtId="0" fontId="3" fillId="0" borderId="10" xfId="0" applyFont="1" applyBorder="1" applyAlignment="1">
      <alignment horizontal="center"/>
    </xf>
    <xf numFmtId="2" fontId="3" fillId="0" borderId="12" xfId="0" applyNumberFormat="1" applyFont="1" applyFill="1" applyBorder="1" applyAlignment="1">
      <alignment horizontal="left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/>
    <xf numFmtId="0" fontId="0" fillId="0" borderId="1" xfId="0" applyBorder="1"/>
    <xf numFmtId="0" fontId="3" fillId="0" borderId="12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0" fillId="0" borderId="12" xfId="0" applyFill="1" applyBorder="1"/>
    <xf numFmtId="0" fontId="0" fillId="0" borderId="1" xfId="0" applyFill="1" applyBorder="1"/>
    <xf numFmtId="0" fontId="3" fillId="0" borderId="12" xfId="0" applyFont="1" applyFill="1" applyBorder="1" applyAlignment="1">
      <alignment horizontal="left"/>
    </xf>
    <xf numFmtId="10" fontId="7" fillId="0" borderId="12" xfId="15" applyNumberFormat="1" applyFont="1" applyFill="1" applyBorder="1" applyAlignment="1">
      <alignment horizontal="center"/>
    </xf>
    <xf numFmtId="0" fontId="5" fillId="0" borderId="12" xfId="0" applyFont="1" applyFill="1" applyBorder="1"/>
    <xf numFmtId="0" fontId="3" fillId="0" borderId="12" xfId="0" applyFont="1" applyFill="1" applyBorder="1"/>
    <xf numFmtId="2" fontId="3" fillId="0" borderId="10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0" fontId="3" fillId="0" borderId="9" xfId="0" applyNumberFormat="1" applyFont="1" applyFill="1" applyBorder="1" applyAlignment="1">
      <alignment horizontal="center"/>
    </xf>
    <xf numFmtId="0" fontId="3" fillId="0" borderId="10" xfId="22" applyFont="1" applyBorder="1" applyAlignment="1">
      <alignment horizontal="center"/>
      <protection/>
    </xf>
    <xf numFmtId="2" fontId="3" fillId="0" borderId="12" xfId="22" applyNumberFormat="1" applyFont="1" applyFill="1" applyBorder="1" applyAlignment="1">
      <alignment horizontal="left"/>
      <protection/>
    </xf>
    <xf numFmtId="0" fontId="3" fillId="0" borderId="12" xfId="22" applyNumberFormat="1" applyFont="1" applyFill="1" applyBorder="1" applyAlignment="1">
      <alignment horizontal="center"/>
      <protection/>
    </xf>
    <xf numFmtId="0" fontId="7" fillId="0" borderId="12" xfId="22" applyNumberFormat="1" applyFont="1" applyFill="1" applyBorder="1" applyAlignment="1">
      <alignment horizontal="center"/>
      <protection/>
    </xf>
    <xf numFmtId="0" fontId="3" fillId="0" borderId="12" xfId="22" applyFont="1" applyBorder="1" applyAlignment="1">
      <alignment horizontal="left"/>
      <protection/>
    </xf>
    <xf numFmtId="0" fontId="7" fillId="0" borderId="19" xfId="22" applyNumberFormat="1" applyFont="1" applyFill="1" applyBorder="1" applyAlignment="1">
      <alignment horizontal="center"/>
      <protection/>
    </xf>
    <xf numFmtId="0" fontId="3" fillId="0" borderId="20" xfId="22" applyFont="1" applyBorder="1" applyAlignment="1">
      <alignment horizontal="center"/>
      <protection/>
    </xf>
    <xf numFmtId="2" fontId="3" fillId="0" borderId="21" xfId="22" applyNumberFormat="1" applyFont="1" applyFill="1" applyBorder="1" applyAlignment="1">
      <alignment horizontal="left"/>
      <protection/>
    </xf>
    <xf numFmtId="2" fontId="3" fillId="0" borderId="21" xfId="22" applyNumberFormat="1" applyFont="1" applyFill="1" applyBorder="1" applyAlignment="1">
      <alignment horizontal="center"/>
      <protection/>
    </xf>
    <xf numFmtId="2" fontId="7" fillId="0" borderId="22" xfId="22" applyNumberFormat="1" applyFont="1" applyFill="1" applyBorder="1" applyAlignment="1">
      <alignment horizontal="center"/>
      <protection/>
    </xf>
    <xf numFmtId="2" fontId="3" fillId="0" borderId="10" xfId="22" applyNumberFormat="1" applyFont="1" applyFill="1" applyBorder="1" applyAlignment="1">
      <alignment horizontal="left"/>
      <protection/>
    </xf>
    <xf numFmtId="9" fontId="3" fillId="5" borderId="1" xfId="22" applyNumberFormat="1" applyFont="1" applyFill="1" applyBorder="1" applyAlignment="1">
      <alignment horizontal="center"/>
      <protection/>
    </xf>
    <xf numFmtId="9" fontId="7" fillId="5" borderId="1" xfId="22" applyNumberFormat="1" applyFont="1" applyFill="1" applyBorder="1" applyAlignment="1">
      <alignment horizontal="center"/>
      <protection/>
    </xf>
    <xf numFmtId="10" fontId="3" fillId="0" borderId="18" xfId="0" applyNumberFormat="1" applyFont="1" applyFill="1" applyBorder="1" applyAlignment="1">
      <alignment horizontal="center"/>
    </xf>
    <xf numFmtId="10" fontId="3" fillId="0" borderId="12" xfId="15" applyNumberFormat="1" applyFont="1" applyFill="1" applyBorder="1" applyAlignment="1">
      <alignment horizontal="center"/>
    </xf>
    <xf numFmtId="0" fontId="5" fillId="0" borderId="12" xfId="0" applyFont="1" applyBorder="1"/>
    <xf numFmtId="0" fontId="3" fillId="0" borderId="12" xfId="0" applyFont="1" applyBorder="1"/>
    <xf numFmtId="0" fontId="1" fillId="0" borderId="0" xfId="22" applyBorder="1">
      <alignment/>
      <protection/>
    </xf>
    <xf numFmtId="0" fontId="1" fillId="0" borderId="0" xfId="22">
      <alignment/>
      <protection/>
    </xf>
    <xf numFmtId="2" fontId="3" fillId="0" borderId="6" xfId="22" applyNumberFormat="1" applyFont="1" applyFill="1" applyBorder="1" applyAlignment="1">
      <alignment horizontal="left"/>
      <protection/>
    </xf>
    <xf numFmtId="0" fontId="3" fillId="0" borderId="23" xfId="25" applyFont="1" applyBorder="1" applyAlignment="1">
      <alignment horizontal="center"/>
      <protection/>
    </xf>
    <xf numFmtId="0" fontId="3" fillId="0" borderId="6" xfId="25" applyFont="1" applyBorder="1" applyAlignment="1">
      <alignment horizontal="center"/>
      <protection/>
    </xf>
    <xf numFmtId="0" fontId="3" fillId="0" borderId="13" xfId="25" applyFont="1" applyBorder="1" applyAlignment="1">
      <alignment horizontal="center"/>
      <protection/>
    </xf>
    <xf numFmtId="0" fontId="3" fillId="0" borderId="10" xfId="25" applyFont="1" applyBorder="1" applyAlignment="1">
      <alignment horizontal="center"/>
      <protection/>
    </xf>
    <xf numFmtId="0" fontId="3" fillId="0" borderId="14" xfId="25" applyFont="1" applyBorder="1" applyAlignment="1">
      <alignment horizontal="center"/>
      <protection/>
    </xf>
    <xf numFmtId="0" fontId="3" fillId="0" borderId="24" xfId="22" applyNumberFormat="1" applyFont="1" applyFill="1" applyBorder="1" applyAlignment="1">
      <alignment horizontal="center"/>
      <protection/>
    </xf>
    <xf numFmtId="0" fontId="7" fillId="0" borderId="24" xfId="22" applyNumberFormat="1" applyFont="1" applyFill="1" applyBorder="1" applyAlignment="1">
      <alignment horizontal="center"/>
      <protection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3" fillId="0" borderId="26" xfId="25" applyFont="1" applyFill="1" applyBorder="1" applyAlignment="1">
      <alignment horizontal="center"/>
      <protection/>
    </xf>
    <xf numFmtId="0" fontId="3" fillId="0" borderId="27" xfId="25" applyFont="1" applyFill="1" applyBorder="1" applyAlignment="1">
      <alignment horizontal="center"/>
      <protection/>
    </xf>
    <xf numFmtId="0" fontId="3" fillId="0" borderId="22" xfId="25" applyFont="1" applyFill="1" applyBorder="1" applyAlignment="1">
      <alignment horizontal="center"/>
      <protection/>
    </xf>
    <xf numFmtId="1" fontId="9" fillId="0" borderId="28" xfId="25" applyNumberFormat="1" applyFont="1" applyFill="1" applyBorder="1" applyAlignment="1">
      <alignment vertical="center"/>
      <protection/>
    </xf>
    <xf numFmtId="1" fontId="9" fillId="0" borderId="29" xfId="25" applyNumberFormat="1" applyFont="1" applyFill="1" applyBorder="1" applyAlignment="1">
      <alignment vertical="center"/>
      <protection/>
    </xf>
    <xf numFmtId="49" fontId="10" fillId="0" borderId="30" xfId="0" applyNumberFormat="1" applyFont="1" applyBorder="1" applyAlignment="1">
      <alignment horizontal="center" wrapText="1"/>
    </xf>
    <xf numFmtId="49" fontId="10" fillId="0" borderId="31" xfId="0" applyNumberFormat="1" applyFont="1" applyBorder="1" applyAlignment="1">
      <alignment horizontal="center" wrapText="1"/>
    </xf>
    <xf numFmtId="49" fontId="10" fillId="0" borderId="32" xfId="0" applyNumberFormat="1" applyFont="1" applyBorder="1" applyAlignment="1">
      <alignment horizontal="center" wrapText="1"/>
    </xf>
    <xf numFmtId="0" fontId="2" fillId="7" borderId="33" xfId="0" applyFont="1" applyFill="1" applyBorder="1" applyAlignment="1" applyProtection="1">
      <alignment horizontal="center" vertical="center" wrapText="1"/>
      <protection hidden="1"/>
    </xf>
    <xf numFmtId="0" fontId="2" fillId="7" borderId="34" xfId="0" applyFont="1" applyFill="1" applyBorder="1" applyAlignment="1" applyProtection="1">
      <alignment horizontal="center" vertical="center" wrapText="1"/>
      <protection hidden="1"/>
    </xf>
    <xf numFmtId="0" fontId="2" fillId="7" borderId="15" xfId="0" applyFont="1" applyFill="1" applyBorder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6" fillId="4" borderId="20" xfId="0" applyFont="1" applyFill="1" applyBorder="1" applyAlignment="1" applyProtection="1">
      <alignment horizontal="center" vertical="center" wrapText="1"/>
      <protection hidden="1"/>
    </xf>
    <xf numFmtId="0" fontId="6" fillId="4" borderId="9" xfId="0" applyFont="1" applyFill="1" applyBorder="1" applyAlignment="1" applyProtection="1">
      <alignment horizontal="center" vertical="center" wrapText="1"/>
      <protection hidden="1"/>
    </xf>
    <xf numFmtId="0" fontId="6" fillId="4" borderId="21" xfId="0" applyFont="1" applyFill="1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 applyProtection="1">
      <alignment horizontal="center" vertical="center" wrapText="1"/>
      <protection hidden="1"/>
    </xf>
    <xf numFmtId="0" fontId="6" fillId="4" borderId="22" xfId="0" applyFont="1" applyFill="1" applyBorder="1" applyAlignment="1" applyProtection="1">
      <alignment horizontal="center" vertical="center" wrapText="1"/>
      <protection hidden="1"/>
    </xf>
    <xf numFmtId="0" fontId="0" fillId="0" borderId="35" xfId="0" applyBorder="1" applyAlignment="1">
      <alignment horizontal="center"/>
    </xf>
    <xf numFmtId="0" fontId="6" fillId="4" borderId="36" xfId="0" applyFont="1" applyFill="1" applyBorder="1" applyAlignment="1" applyProtection="1">
      <alignment horizontal="center" vertical="center" wrapText="1"/>
      <protection hidden="1"/>
    </xf>
    <xf numFmtId="0" fontId="6" fillId="4" borderId="37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6" fillId="4" borderId="17" xfId="0" applyFont="1" applyFill="1" applyBorder="1" applyAlignment="1" applyProtection="1">
      <alignment horizontal="center" vertical="center" wrapText="1"/>
      <protection hidden="1"/>
    </xf>
    <xf numFmtId="0" fontId="6" fillId="4" borderId="14" xfId="0" applyFont="1" applyFill="1" applyBorder="1" applyAlignment="1" applyProtection="1">
      <alignment horizontal="center" vertical="center" wrapText="1"/>
      <protection hidden="1"/>
    </xf>
    <xf numFmtId="0" fontId="6" fillId="4" borderId="18" xfId="0" applyFont="1" applyFill="1" applyBorder="1" applyAlignment="1" applyProtection="1">
      <alignment horizontal="center" vertical="center" wrapText="1"/>
      <protection hidden="1"/>
    </xf>
    <xf numFmtId="0" fontId="6" fillId="4" borderId="16" xfId="0" applyFont="1" applyFill="1" applyBorder="1" applyAlignment="1" applyProtection="1">
      <alignment horizontal="center" vertical="center" wrapText="1"/>
      <protection hidden="1"/>
    </xf>
    <xf numFmtId="0" fontId="6" fillId="4" borderId="40" xfId="0" applyFont="1" applyFill="1" applyBorder="1" applyAlignment="1" applyProtection="1">
      <alignment horizontal="center" vertical="center" wrapText="1"/>
      <protection hidden="1"/>
    </xf>
    <xf numFmtId="0" fontId="6" fillId="4" borderId="33" xfId="0" applyFont="1" applyFill="1" applyBorder="1" applyAlignment="1" applyProtection="1">
      <alignment horizontal="center" vertical="center" wrapText="1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2" fillId="7" borderId="23" xfId="25" applyFont="1" applyFill="1" applyBorder="1" applyAlignment="1" applyProtection="1">
      <alignment horizontal="center" vertical="center" wrapText="1"/>
      <protection hidden="1"/>
    </xf>
    <xf numFmtId="0" fontId="2" fillId="7" borderId="0" xfId="25" applyFont="1" applyFill="1" applyBorder="1" applyAlignment="1" applyProtection="1">
      <alignment horizontal="center" vertical="center" wrapText="1"/>
      <protection hidden="1"/>
    </xf>
    <xf numFmtId="0" fontId="4" fillId="4" borderId="7" xfId="25" applyFont="1" applyFill="1" applyBorder="1" applyAlignment="1" applyProtection="1">
      <alignment horizontal="center" vertical="center" wrapText="1"/>
      <protection hidden="1"/>
    </xf>
    <xf numFmtId="0" fontId="4" fillId="4" borderId="10" xfId="25" applyFont="1" applyFill="1" applyBorder="1" applyAlignment="1" applyProtection="1">
      <alignment horizontal="center" vertical="center" wrapText="1"/>
      <protection hidden="1"/>
    </xf>
    <xf numFmtId="0" fontId="4" fillId="4" borderId="3" xfId="25" applyFont="1" applyFill="1" applyBorder="1" applyAlignment="1" applyProtection="1">
      <alignment horizontal="center" vertical="center" wrapText="1"/>
      <protection hidden="1"/>
    </xf>
    <xf numFmtId="0" fontId="0" fillId="0" borderId="1" xfId="25" applyBorder="1" applyAlignment="1">
      <alignment horizontal="center" vertical="center" wrapText="1"/>
      <protection/>
    </xf>
    <xf numFmtId="0" fontId="4" fillId="4" borderId="9" xfId="25" applyFont="1" applyFill="1" applyBorder="1" applyAlignment="1" applyProtection="1">
      <alignment horizontal="center" vertical="center" wrapText="1"/>
      <protection hidden="1"/>
    </xf>
    <xf numFmtId="0" fontId="4" fillId="4" borderId="21" xfId="25" applyFont="1" applyFill="1" applyBorder="1" applyAlignment="1" applyProtection="1">
      <alignment horizontal="center" vertical="center" wrapText="1"/>
      <protection hidden="1"/>
    </xf>
    <xf numFmtId="0" fontId="4" fillId="4" borderId="22" xfId="25" applyFont="1" applyFill="1" applyBorder="1" applyAlignment="1" applyProtection="1">
      <alignment horizontal="center" vertical="center" wrapText="1"/>
      <protection hidden="1"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41" xfId="25" applyFont="1" applyFill="1" applyBorder="1" applyAlignment="1">
      <alignment horizontal="center" vertical="center"/>
      <protection/>
    </xf>
    <xf numFmtId="0" fontId="3" fillId="6" borderId="42" xfId="25" applyFont="1" applyFill="1" applyBorder="1" applyAlignment="1">
      <alignment horizontal="center" vertical="center"/>
      <protection/>
    </xf>
    <xf numFmtId="0" fontId="4" fillId="4" borderId="30" xfId="25" applyFont="1" applyFill="1" applyBorder="1" applyAlignment="1" applyProtection="1">
      <alignment horizontal="center" vertical="center" wrapText="1"/>
      <protection hidden="1"/>
    </xf>
    <xf numFmtId="0" fontId="4" fillId="4" borderId="43" xfId="25" applyFont="1" applyFill="1" applyBorder="1" applyAlignment="1" applyProtection="1">
      <alignment horizontal="center" vertical="center" wrapText="1"/>
      <protection hidden="1"/>
    </xf>
    <xf numFmtId="0" fontId="4" fillId="4" borderId="26" xfId="25" applyFont="1" applyFill="1" applyBorder="1" applyAlignment="1" applyProtection="1">
      <alignment horizontal="center" vertical="center" wrapText="1"/>
      <protection hidden="1"/>
    </xf>
    <xf numFmtId="0" fontId="0" fillId="0" borderId="44" xfId="25" applyBorder="1" applyAlignment="1">
      <alignment horizontal="center" vertical="center" wrapText="1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9" fillId="0" borderId="0" xfId="25" applyFont="1" applyBorder="1" applyAlignment="1">
      <alignment horizontal="center" wrapText="1"/>
      <protection/>
    </xf>
    <xf numFmtId="0" fontId="4" fillId="4" borderId="25" xfId="25" applyFont="1" applyFill="1" applyBorder="1" applyAlignment="1" applyProtection="1">
      <alignment horizontal="center" vertical="center" wrapText="1"/>
      <protection hidden="1"/>
    </xf>
    <xf numFmtId="0" fontId="4" fillId="4" borderId="17" xfId="25" applyFont="1" applyFill="1" applyBorder="1" applyAlignment="1" applyProtection="1">
      <alignment horizontal="center" vertical="center" wrapText="1"/>
      <protection hidden="1"/>
    </xf>
    <xf numFmtId="0" fontId="4" fillId="4" borderId="4" xfId="25" applyFont="1" applyFill="1" applyBorder="1" applyAlignment="1" applyProtection="1">
      <alignment horizontal="center" vertical="center" wrapText="1"/>
      <protection hidden="1"/>
    </xf>
    <xf numFmtId="0" fontId="4" fillId="4" borderId="44" xfId="25" applyFont="1" applyFill="1" applyBorder="1" applyAlignment="1" applyProtection="1">
      <alignment horizontal="center" vertical="center" wrapText="1"/>
      <protection hidden="1"/>
    </xf>
    <xf numFmtId="0" fontId="4" fillId="4" borderId="36" xfId="25" applyFont="1" applyFill="1" applyBorder="1" applyAlignment="1" applyProtection="1">
      <alignment horizontal="center" vertical="center" wrapText="1"/>
      <protection hidden="1"/>
    </xf>
    <xf numFmtId="0" fontId="4" fillId="4" borderId="37" xfId="25" applyFont="1" applyFill="1" applyBorder="1" applyAlignment="1" applyProtection="1">
      <alignment horizontal="center" vertical="center" wrapText="1"/>
      <protection hidden="1"/>
    </xf>
    <xf numFmtId="0" fontId="2" fillId="7" borderId="33" xfId="22" applyFont="1" applyFill="1" applyBorder="1" applyAlignment="1" applyProtection="1">
      <alignment horizontal="center" vertical="center" wrapText="1"/>
      <protection hidden="1"/>
    </xf>
    <xf numFmtId="0" fontId="2" fillId="7" borderId="34" xfId="22" applyFont="1" applyFill="1" applyBorder="1" applyAlignment="1" applyProtection="1">
      <alignment horizontal="center" vertical="center" wrapText="1"/>
      <protection hidden="1"/>
    </xf>
    <xf numFmtId="0" fontId="2" fillId="7" borderId="15" xfId="22" applyFont="1" applyFill="1" applyBorder="1" applyAlignment="1" applyProtection="1">
      <alignment horizontal="center" vertical="center" wrapText="1"/>
      <protection hidden="1"/>
    </xf>
    <xf numFmtId="0" fontId="6" fillId="4" borderId="17" xfId="22" applyFont="1" applyFill="1" applyBorder="1" applyAlignment="1" applyProtection="1">
      <alignment horizontal="center" vertical="center" wrapText="1"/>
      <protection hidden="1"/>
    </xf>
    <xf numFmtId="0" fontId="6" fillId="4" borderId="14" xfId="22" applyFont="1" applyFill="1" applyBorder="1" applyAlignment="1" applyProtection="1">
      <alignment horizontal="center" vertical="center" wrapText="1"/>
      <protection hidden="1"/>
    </xf>
    <xf numFmtId="0" fontId="6" fillId="4" borderId="18" xfId="22" applyFont="1" applyFill="1" applyBorder="1" applyAlignment="1" applyProtection="1">
      <alignment horizontal="center" vertical="center" wrapText="1"/>
      <protection hidden="1"/>
    </xf>
    <xf numFmtId="0" fontId="6" fillId="4" borderId="16" xfId="22" applyFont="1" applyFill="1" applyBorder="1" applyAlignment="1" applyProtection="1">
      <alignment horizontal="center" vertical="center" wrapText="1"/>
      <protection hidden="1"/>
    </xf>
    <xf numFmtId="0" fontId="1" fillId="0" borderId="19" xfId="22" applyBorder="1" applyAlignment="1">
      <alignment horizontal="left" wrapText="1"/>
      <protection/>
    </xf>
    <xf numFmtId="0" fontId="1" fillId="0" borderId="45" xfId="22" applyBorder="1" applyAlignment="1">
      <alignment horizontal="left" wrapText="1"/>
      <protection/>
    </xf>
    <xf numFmtId="0" fontId="1" fillId="0" borderId="11" xfId="22" applyBorder="1" applyAlignment="1">
      <alignment horizontal="left" wrapText="1"/>
      <protection/>
    </xf>
    <xf numFmtId="0" fontId="2" fillId="7" borderId="46" xfId="22" applyFont="1" applyFill="1" applyBorder="1" applyAlignment="1" applyProtection="1">
      <alignment horizontal="center" vertical="center" wrapText="1"/>
      <protection hidden="1"/>
    </xf>
    <xf numFmtId="0" fontId="2" fillId="7" borderId="47" xfId="22" applyFont="1" applyFill="1" applyBorder="1" applyAlignment="1" applyProtection="1">
      <alignment horizontal="center" vertical="center" wrapText="1"/>
      <protection hidden="1"/>
    </xf>
    <xf numFmtId="0" fontId="2" fillId="7" borderId="48" xfId="22" applyFont="1" applyFill="1" applyBorder="1" applyAlignment="1" applyProtection="1">
      <alignment horizontal="center" vertical="center" wrapText="1"/>
      <protection hidden="1"/>
    </xf>
    <xf numFmtId="0" fontId="1" fillId="0" borderId="38" xfId="22" applyBorder="1" applyAlignment="1">
      <alignment horizontal="left" wrapText="1"/>
      <protection/>
    </xf>
    <xf numFmtId="0" fontId="1" fillId="0" borderId="39" xfId="22" applyBorder="1" applyAlignment="1">
      <alignment horizontal="left" wrapText="1"/>
      <protection/>
    </xf>
    <xf numFmtId="0" fontId="1" fillId="0" borderId="49" xfId="22" applyBorder="1" applyAlignment="1">
      <alignment horizontal="left" wrapText="1"/>
      <protection/>
    </xf>
    <xf numFmtId="0" fontId="6" fillId="4" borderId="25" xfId="22" applyFont="1" applyFill="1" applyBorder="1" applyAlignment="1" applyProtection="1">
      <alignment horizontal="center" vertical="center" wrapText="1"/>
      <protection hidden="1"/>
    </xf>
    <xf numFmtId="0" fontId="6" fillId="4" borderId="36" xfId="22" applyFont="1" applyFill="1" applyBorder="1" applyAlignment="1" applyProtection="1">
      <alignment horizontal="center" vertical="center" wrapText="1"/>
      <protection hidden="1"/>
    </xf>
    <xf numFmtId="0" fontId="6" fillId="4" borderId="26" xfId="22" applyFont="1" applyFill="1" applyBorder="1" applyAlignment="1" applyProtection="1">
      <alignment horizontal="center" vertical="center" wrapText="1"/>
      <protection hidden="1"/>
    </xf>
    <xf numFmtId="0" fontId="6" fillId="4" borderId="4" xfId="22" applyFont="1" applyFill="1" applyBorder="1" applyAlignment="1" applyProtection="1">
      <alignment horizontal="center" vertical="center" wrapText="1"/>
      <protection hidden="1"/>
    </xf>
    <xf numFmtId="49" fontId="11" fillId="0" borderId="12" xfId="22" applyNumberFormat="1" applyFont="1" applyBorder="1" applyAlignment="1">
      <alignment horizontal="center" wrapText="1"/>
      <protection/>
    </xf>
    <xf numFmtId="0" fontId="2" fillId="7" borderId="12" xfId="22" applyFont="1" applyFill="1" applyBorder="1" applyAlignment="1" applyProtection="1">
      <alignment horizontal="center" vertical="center" wrapText="1"/>
      <protection hidden="1"/>
    </xf>
    <xf numFmtId="0" fontId="6" fillId="4" borderId="12" xfId="0" applyFont="1" applyFill="1" applyBorder="1" applyAlignment="1" applyProtection="1">
      <alignment horizontal="center" vertical="center" wrapText="1"/>
      <protection hidden="1"/>
    </xf>
    <xf numFmtId="0" fontId="6" fillId="4" borderId="49" xfId="0" applyFont="1" applyFill="1" applyBorder="1" applyAlignment="1" applyProtection="1">
      <alignment horizontal="center" vertical="center" wrapText="1"/>
      <protection hidden="1"/>
    </xf>
    <xf numFmtId="0" fontId="6" fillId="4" borderId="50" xfId="0" applyFont="1" applyFill="1" applyBorder="1" applyAlignment="1" applyProtection="1">
      <alignment horizontal="center" vertical="center" wrapText="1"/>
      <protection hidden="1"/>
    </xf>
    <xf numFmtId="0" fontId="1" fillId="0" borderId="30" xfId="22" applyBorder="1" applyAlignment="1">
      <alignment horizontal="left" wrapText="1"/>
      <protection/>
    </xf>
    <xf numFmtId="0" fontId="1" fillId="0" borderId="31" xfId="22" applyBorder="1" applyAlignment="1">
      <alignment horizontal="left" wrapText="1"/>
      <protection/>
    </xf>
    <xf numFmtId="0" fontId="1" fillId="0" borderId="32" xfId="22" applyBorder="1" applyAlignment="1">
      <alignment horizontal="left" wrapText="1"/>
      <protection/>
    </xf>
    <xf numFmtId="0" fontId="1" fillId="0" borderId="12" xfId="22" applyBorder="1" applyAlignment="1">
      <alignment horizontal="left" wrapText="1"/>
      <protection/>
    </xf>
    <xf numFmtId="0" fontId="2" fillId="7" borderId="41" xfId="22" applyFont="1" applyFill="1" applyBorder="1" applyAlignment="1" applyProtection="1">
      <alignment horizontal="center" vertical="center" wrapText="1"/>
      <protection hidden="1"/>
    </xf>
    <xf numFmtId="0" fontId="2" fillId="7" borderId="37" xfId="22" applyFont="1" applyFill="1" applyBorder="1" applyAlignment="1" applyProtection="1">
      <alignment horizontal="center" vertical="center" wrapText="1"/>
      <protection hidden="1"/>
    </xf>
    <xf numFmtId="0" fontId="2" fillId="7" borderId="44" xfId="22" applyFont="1" applyFill="1" applyBorder="1" applyAlignment="1" applyProtection="1">
      <alignment horizontal="center" vertical="center" wrapText="1"/>
      <protection hidden="1"/>
    </xf>
    <xf numFmtId="0" fontId="6" fillId="4" borderId="38" xfId="22" applyFont="1" applyFill="1" applyBorder="1" applyAlignment="1" applyProtection="1">
      <alignment horizontal="center" vertical="center" wrapText="1"/>
      <protection hidden="1"/>
    </xf>
    <xf numFmtId="0" fontId="6" fillId="4" borderId="13" xfId="22" applyFont="1" applyFill="1" applyBorder="1" applyAlignment="1" applyProtection="1">
      <alignment horizontal="center" vertical="center" wrapText="1"/>
      <protection hidden="1"/>
    </xf>
    <xf numFmtId="0" fontId="6" fillId="4" borderId="28" xfId="22" applyFont="1" applyFill="1" applyBorder="1" applyAlignment="1" applyProtection="1">
      <alignment horizontal="center" vertical="center" wrapText="1"/>
      <protection hidden="1"/>
    </xf>
    <xf numFmtId="0" fontId="6" fillId="4" borderId="51" xfId="22" applyFont="1" applyFill="1" applyBorder="1" applyAlignment="1" applyProtection="1">
      <alignment horizontal="center" vertical="center" wrapText="1"/>
      <protection hidden="1"/>
    </xf>
    <xf numFmtId="0" fontId="6" fillId="4" borderId="49" xfId="22" applyFont="1" applyFill="1" applyBorder="1" applyAlignment="1" applyProtection="1">
      <alignment horizontal="center" vertical="center" wrapText="1"/>
      <protection hidden="1"/>
    </xf>
    <xf numFmtId="0" fontId="6" fillId="4" borderId="52" xfId="22" applyFont="1" applyFill="1" applyBorder="1" applyAlignment="1" applyProtection="1">
      <alignment horizontal="center" vertical="center" wrapText="1"/>
      <protection hidden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iers 5" xfId="20"/>
    <cellStyle name="Milliers 5 2" xfId="21"/>
    <cellStyle name="Normal 2" xfId="22"/>
    <cellStyle name="Normal 3" xfId="23"/>
    <cellStyle name="Normal 3 2" xfId="24"/>
    <cellStyle name="Normal 4" xfId="25"/>
    <cellStyle name="Pourcentage 15" xfId="26"/>
  </cellStyles>
  <dxfs count="20"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026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196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9218" name="Imag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24025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024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43450" y="57150"/>
          <a:ext cx="2476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126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10050" y="5715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229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52700" y="3810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331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0" y="47625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433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536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7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741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00600" y="38100"/>
          <a:ext cx="24574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205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28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843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05100" y="47625"/>
          <a:ext cx="23241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307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409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149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512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614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717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819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910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8"/>
  <sheetViews>
    <sheetView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9" t="s">
        <v>39</v>
      </c>
      <c r="B1" s="100"/>
      <c r="C1" s="100"/>
      <c r="D1" s="100"/>
      <c r="E1" s="100"/>
      <c r="F1" s="101"/>
    </row>
    <row r="2" spans="1:6" ht="50.1" customHeight="1" thickBot="1">
      <c r="A2" s="102" t="str">
        <f>"MARGIN INTERVALS EFFECTIVE ON "&amp;A1</f>
        <v>MARGIN INTERVALS EFFECTIVE ON APRIL 18, 2023</v>
      </c>
      <c r="B2" s="103"/>
      <c r="C2" s="103"/>
      <c r="D2" s="103"/>
      <c r="E2" s="103"/>
      <c r="F2" s="104"/>
    </row>
    <row r="3" spans="1:6" ht="12.75" customHeight="1">
      <c r="A3" s="105" t="s">
        <v>11</v>
      </c>
      <c r="B3" s="107" t="s">
        <v>12</v>
      </c>
      <c r="C3" s="107" t="s">
        <v>13</v>
      </c>
      <c r="D3" s="107" t="s">
        <v>14</v>
      </c>
      <c r="E3" s="107" t="s">
        <v>15</v>
      </c>
      <c r="F3" s="109" t="s">
        <v>16</v>
      </c>
    </row>
    <row r="4" spans="1:6" ht="18.75" customHeight="1" thickBot="1">
      <c r="A4" s="106"/>
      <c r="B4" s="108"/>
      <c r="C4" s="108"/>
      <c r="D4" s="108"/>
      <c r="E4" s="108"/>
      <c r="F4" s="110"/>
    </row>
    <row r="5" spans="1:6" ht="15">
      <c r="A5" s="37" t="s">
        <v>40</v>
      </c>
      <c r="B5" s="38" t="s">
        <v>41</v>
      </c>
      <c r="C5" s="39">
        <v>0.1279712609351391</v>
      </c>
      <c r="D5" s="40">
        <v>0.12787017406447534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39">
        <v>0.1506456870542679</v>
      </c>
      <c r="D6" s="45">
        <v>0.15033748119682103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0.26106299125375015</v>
      </c>
      <c r="D7" s="50">
        <v>0.26102076794646917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0.059122468770846065</v>
      </c>
      <c r="D8" s="50">
        <v>0.058957309931184115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0.16535380845182657</v>
      </c>
      <c r="D9" s="50">
        <v>0.16479712311762482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0.10246805597401515</v>
      </c>
      <c r="D10" s="50">
        <v>0.10247295606645791</v>
      </c>
      <c r="E10" s="51">
        <v>0</v>
      </c>
      <c r="F10" s="52">
        <v>0</v>
      </c>
    </row>
    <row r="11" spans="1:6" ht="15">
      <c r="A11" s="48" t="s">
        <v>52</v>
      </c>
      <c r="B11" s="49" t="s">
        <v>53</v>
      </c>
      <c r="C11" s="39">
        <v>0.14273524284252437</v>
      </c>
      <c r="D11" s="50">
        <v>0.14251244068896052</v>
      </c>
      <c r="E11" s="51">
        <v>0</v>
      </c>
      <c r="F11" s="52">
        <v>0</v>
      </c>
    </row>
    <row r="12" spans="1:6" ht="15">
      <c r="A12" s="48" t="s">
        <v>54</v>
      </c>
      <c r="B12" s="49" t="s">
        <v>55</v>
      </c>
      <c r="C12" s="39">
        <v>0.17484290430469163</v>
      </c>
      <c r="D12" s="50">
        <v>0.17468437043311952</v>
      </c>
      <c r="E12" s="51">
        <v>0</v>
      </c>
      <c r="F12" s="52">
        <v>0</v>
      </c>
    </row>
    <row r="13" spans="1:6" ht="14.25" customHeight="1">
      <c r="A13" s="48" t="s">
        <v>56</v>
      </c>
      <c r="B13" s="49" t="s">
        <v>57</v>
      </c>
      <c r="C13" s="39">
        <v>0.11148731954503763</v>
      </c>
      <c r="D13" s="50">
        <v>0.11119867879918596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0.11567906565978772</v>
      </c>
      <c r="D14" s="50">
        <v>0.11529043085846213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0.07591586338004108</v>
      </c>
      <c r="D15" s="50">
        <v>0.07568182667739376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0.09613097436975135</v>
      </c>
      <c r="D16" s="50">
        <v>0.09591059714395098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0.1327945972739923</v>
      </c>
      <c r="D17" s="50">
        <v>0.13263324704547247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0.1321740230472795</v>
      </c>
      <c r="D18" s="50">
        <v>0.1319598561187021</v>
      </c>
      <c r="E18" s="51">
        <v>0</v>
      </c>
      <c r="F18" s="52">
        <v>0</v>
      </c>
    </row>
    <row r="19" spans="1:6" ht="15">
      <c r="A19" s="48" t="s">
        <v>68</v>
      </c>
      <c r="B19" s="53" t="s">
        <v>69</v>
      </c>
      <c r="C19" s="39">
        <v>0.1214637400713742</v>
      </c>
      <c r="D19" s="50">
        <v>0.12105936019357297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0.1501837650564988</v>
      </c>
      <c r="D20" s="50">
        <v>0.15017491858736487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0.07004940433438638</v>
      </c>
      <c r="D21" s="50">
        <v>0.0700375594334995</v>
      </c>
      <c r="E21" s="51">
        <v>0</v>
      </c>
      <c r="F21" s="52">
        <v>0</v>
      </c>
    </row>
    <row r="22" spans="1:6" ht="15">
      <c r="A22" s="48" t="s">
        <v>74</v>
      </c>
      <c r="B22" s="49" t="s">
        <v>75</v>
      </c>
      <c r="C22" s="39">
        <v>0.13962591964770565</v>
      </c>
      <c r="D22" s="50">
        <v>0.13928690722973985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0.10821468703919829</v>
      </c>
      <c r="D23" s="50">
        <v>0.10787353263782315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0.09808333359763309</v>
      </c>
      <c r="D24" s="50">
        <v>0.09788905614550952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0.13349170788288411</v>
      </c>
      <c r="D25" s="50">
        <v>0.13275038207667655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0.15251698442842657</v>
      </c>
      <c r="D26" s="50">
        <v>0.15195594923326522</v>
      </c>
      <c r="E26" s="51">
        <v>0</v>
      </c>
      <c r="F26" s="52">
        <v>0</v>
      </c>
    </row>
    <row r="27" spans="1:6" ht="15">
      <c r="A27" s="54" t="s">
        <v>84</v>
      </c>
      <c r="B27" s="49" t="s">
        <v>85</v>
      </c>
      <c r="C27" s="39">
        <v>0.16366167725268962</v>
      </c>
      <c r="D27" s="50">
        <v>0.16357531898542044</v>
      </c>
      <c r="E27" s="55">
        <v>0</v>
      </c>
      <c r="F27" s="56">
        <v>0</v>
      </c>
    </row>
    <row r="28" spans="1:6" ht="15">
      <c r="A28" s="54" t="s">
        <v>86</v>
      </c>
      <c r="B28" s="49" t="s">
        <v>87</v>
      </c>
      <c r="C28" s="39">
        <v>0.061684714919791134</v>
      </c>
      <c r="D28" s="50">
        <v>0.06165280383963237</v>
      </c>
      <c r="E28" s="55">
        <v>0</v>
      </c>
      <c r="F28" s="56">
        <v>0</v>
      </c>
    </row>
    <row r="29" spans="1:6" ht="15">
      <c r="A29" s="54" t="s">
        <v>88</v>
      </c>
      <c r="B29" s="49" t="s">
        <v>89</v>
      </c>
      <c r="C29" s="39">
        <v>0.11695308626649747</v>
      </c>
      <c r="D29" s="50">
        <v>0.11701808507662086</v>
      </c>
      <c r="E29" s="55">
        <v>0</v>
      </c>
      <c r="F29" s="56">
        <v>0</v>
      </c>
    </row>
    <row r="30" spans="1:6" ht="15">
      <c r="A30" s="54" t="s">
        <v>90</v>
      </c>
      <c r="B30" s="49" t="s">
        <v>91</v>
      </c>
      <c r="C30" s="39">
        <v>0.07365159084118486</v>
      </c>
      <c r="D30" s="50">
        <v>0.07344749159675797</v>
      </c>
      <c r="E30" s="55">
        <v>0</v>
      </c>
      <c r="F30" s="56">
        <v>0</v>
      </c>
    </row>
    <row r="31" spans="1:6" ht="15">
      <c r="A31" s="54" t="s">
        <v>92</v>
      </c>
      <c r="B31" s="57" t="s">
        <v>93</v>
      </c>
      <c r="C31" s="39">
        <v>0.06920234879152216</v>
      </c>
      <c r="D31" s="50">
        <v>0.06908101146228299</v>
      </c>
      <c r="E31" s="55">
        <v>0</v>
      </c>
      <c r="F31" s="56">
        <v>0</v>
      </c>
    </row>
    <row r="32" spans="1:6" ht="15">
      <c r="A32" s="54" t="s">
        <v>94</v>
      </c>
      <c r="B32" s="49" t="s">
        <v>95</v>
      </c>
      <c r="C32" s="39">
        <v>0.11935808869624608</v>
      </c>
      <c r="D32" s="50">
        <v>0.11907285833474872</v>
      </c>
      <c r="E32" s="55">
        <v>0</v>
      </c>
      <c r="F32" s="56">
        <v>0</v>
      </c>
    </row>
    <row r="33" spans="1:6" ht="15">
      <c r="A33" s="54" t="s">
        <v>96</v>
      </c>
      <c r="B33" s="49" t="s">
        <v>97</v>
      </c>
      <c r="C33" s="39">
        <v>0.193777727565526</v>
      </c>
      <c r="D33" s="50">
        <v>0.1930036378288749</v>
      </c>
      <c r="E33" s="55">
        <v>0</v>
      </c>
      <c r="F33" s="56">
        <v>0</v>
      </c>
    </row>
    <row r="34" spans="1:6" ht="15">
      <c r="A34" s="54" t="s">
        <v>98</v>
      </c>
      <c r="B34" s="49" t="s">
        <v>99</v>
      </c>
      <c r="C34" s="39">
        <v>0.07911270418632237</v>
      </c>
      <c r="D34" s="50">
        <v>0.07885274789743399</v>
      </c>
      <c r="E34" s="55">
        <v>0</v>
      </c>
      <c r="F34" s="56">
        <v>0</v>
      </c>
    </row>
    <row r="35" spans="1:6" ht="15">
      <c r="A35" s="54" t="s">
        <v>100</v>
      </c>
      <c r="B35" s="57" t="s">
        <v>101</v>
      </c>
      <c r="C35" s="39">
        <v>0.1471759448460914</v>
      </c>
      <c r="D35" s="50">
        <v>0.14674852326897084</v>
      </c>
      <c r="E35" s="55">
        <v>0</v>
      </c>
      <c r="F35" s="56">
        <v>0</v>
      </c>
    </row>
    <row r="36" spans="1:6" ht="15">
      <c r="A36" s="54" t="s">
        <v>102</v>
      </c>
      <c r="B36" s="49" t="s">
        <v>103</v>
      </c>
      <c r="C36" s="39">
        <v>0.37945076169264325</v>
      </c>
      <c r="D36" s="50">
        <v>0.37870025560540427</v>
      </c>
      <c r="E36" s="55">
        <v>0</v>
      </c>
      <c r="F36" s="56">
        <v>0</v>
      </c>
    </row>
    <row r="37" spans="1:6" ht="15">
      <c r="A37" s="54" t="s">
        <v>104</v>
      </c>
      <c r="B37" s="49" t="s">
        <v>105</v>
      </c>
      <c r="C37" s="39">
        <v>0.2020846275243269</v>
      </c>
      <c r="D37" s="50">
        <v>0.20208958079564796</v>
      </c>
      <c r="E37" s="55">
        <v>0</v>
      </c>
      <c r="F37" s="56">
        <v>0</v>
      </c>
    </row>
    <row r="38" spans="1:6" ht="15">
      <c r="A38" s="54" t="s">
        <v>106</v>
      </c>
      <c r="B38" s="49" t="s">
        <v>107</v>
      </c>
      <c r="C38" s="39">
        <v>0.10004979996756724</v>
      </c>
      <c r="D38" s="50">
        <v>0.10025919086933101</v>
      </c>
      <c r="E38" s="55">
        <v>0</v>
      </c>
      <c r="F38" s="56">
        <v>0</v>
      </c>
    </row>
    <row r="39" spans="1:6" ht="15">
      <c r="A39" s="54" t="s">
        <v>108</v>
      </c>
      <c r="B39" s="49" t="s">
        <v>109</v>
      </c>
      <c r="C39" s="39">
        <v>0.07236318950657084</v>
      </c>
      <c r="D39" s="50">
        <v>0.07218833287130863</v>
      </c>
      <c r="E39" s="55">
        <v>0</v>
      </c>
      <c r="F39" s="56">
        <v>0</v>
      </c>
    </row>
    <row r="40" spans="1:6" ht="15">
      <c r="A40" s="54" t="s">
        <v>110</v>
      </c>
      <c r="B40" s="49" t="s">
        <v>111</v>
      </c>
      <c r="C40" s="39">
        <v>0.09627947519128292</v>
      </c>
      <c r="D40" s="50">
        <v>0.09605351435523485</v>
      </c>
      <c r="E40" s="55">
        <v>0</v>
      </c>
      <c r="F40" s="56">
        <v>0</v>
      </c>
    </row>
    <row r="41" spans="1:6" ht="15">
      <c r="A41" s="54" t="s">
        <v>112</v>
      </c>
      <c r="B41" s="49" t="s">
        <v>113</v>
      </c>
      <c r="C41" s="39">
        <v>0.09378484881300311</v>
      </c>
      <c r="D41" s="50">
        <v>0.0935328622017056</v>
      </c>
      <c r="E41" s="55">
        <v>0</v>
      </c>
      <c r="F41" s="56">
        <v>1</v>
      </c>
    </row>
    <row r="42" spans="1:6" ht="15">
      <c r="A42" s="54" t="s">
        <v>114</v>
      </c>
      <c r="B42" s="49" t="s">
        <v>115</v>
      </c>
      <c r="C42" s="39">
        <v>0.06970428790847986</v>
      </c>
      <c r="D42" s="50">
        <v>0.06947467532815775</v>
      </c>
      <c r="E42" s="55">
        <v>0</v>
      </c>
      <c r="F42" s="56">
        <v>0</v>
      </c>
    </row>
    <row r="43" spans="1:6" ht="15">
      <c r="A43" s="54" t="s">
        <v>116</v>
      </c>
      <c r="B43" s="49" t="s">
        <v>117</v>
      </c>
      <c r="C43" s="39">
        <v>0.2428798998725012</v>
      </c>
      <c r="D43" s="50">
        <v>0.24224817120342182</v>
      </c>
      <c r="E43" s="55">
        <v>0</v>
      </c>
      <c r="F43" s="56">
        <v>0</v>
      </c>
    </row>
    <row r="44" spans="1:6" ht="15">
      <c r="A44" s="54" t="s">
        <v>118</v>
      </c>
      <c r="B44" s="49" t="s">
        <v>119</v>
      </c>
      <c r="C44" s="39">
        <v>0.2426265880967564</v>
      </c>
      <c r="D44" s="50">
        <v>0.2419885138874096</v>
      </c>
      <c r="E44" s="55">
        <v>0</v>
      </c>
      <c r="F44" s="56">
        <v>0</v>
      </c>
    </row>
    <row r="45" spans="1:6" ht="15">
      <c r="A45" s="54" t="s">
        <v>120</v>
      </c>
      <c r="B45" s="49" t="s">
        <v>121</v>
      </c>
      <c r="C45" s="39">
        <v>0.24322138345401656</v>
      </c>
      <c r="D45" s="50">
        <v>0.2425722449699856</v>
      </c>
      <c r="E45" s="55">
        <v>0</v>
      </c>
      <c r="F45" s="56">
        <v>0</v>
      </c>
    </row>
    <row r="46" spans="1:6" ht="15">
      <c r="A46" s="54" t="s">
        <v>122</v>
      </c>
      <c r="B46" s="49" t="s">
        <v>123</v>
      </c>
      <c r="C46" s="39">
        <v>0.16342291218325913</v>
      </c>
      <c r="D46" s="50">
        <v>0.1634512530680802</v>
      </c>
      <c r="E46" s="55">
        <v>0</v>
      </c>
      <c r="F46" s="56">
        <v>0</v>
      </c>
    </row>
    <row r="47" spans="1:6" ht="15">
      <c r="A47" s="54" t="s">
        <v>124</v>
      </c>
      <c r="B47" s="49" t="s">
        <v>125</v>
      </c>
      <c r="C47" s="39">
        <v>0.16530973985482</v>
      </c>
      <c r="D47" s="50">
        <v>0.1650009094576315</v>
      </c>
      <c r="E47" s="55">
        <v>0</v>
      </c>
      <c r="F47" s="56">
        <v>0</v>
      </c>
    </row>
    <row r="48" spans="1:6" ht="15">
      <c r="A48" s="54" t="s">
        <v>126</v>
      </c>
      <c r="B48" s="49" t="s">
        <v>127</v>
      </c>
      <c r="C48" s="39">
        <v>0.10468887457853283</v>
      </c>
      <c r="D48" s="50">
        <v>0.10467208882822157</v>
      </c>
      <c r="E48" s="55">
        <v>0</v>
      </c>
      <c r="F48" s="56">
        <v>0</v>
      </c>
    </row>
    <row r="49" spans="1:6" ht="15">
      <c r="A49" s="54" t="s">
        <v>128</v>
      </c>
      <c r="B49" s="57" t="s">
        <v>129</v>
      </c>
      <c r="C49" s="39">
        <v>0.06952626659512864</v>
      </c>
      <c r="D49" s="50">
        <v>0.06928518352750872</v>
      </c>
      <c r="E49" s="55">
        <v>0</v>
      </c>
      <c r="F49" s="56">
        <v>0</v>
      </c>
    </row>
    <row r="50" spans="1:6" ht="15">
      <c r="A50" s="54" t="s">
        <v>130</v>
      </c>
      <c r="B50" s="57" t="s">
        <v>131</v>
      </c>
      <c r="C50" s="39">
        <v>0.1250764219291149</v>
      </c>
      <c r="D50" s="50">
        <v>0.12472729521563264</v>
      </c>
      <c r="E50" s="55">
        <v>0</v>
      </c>
      <c r="F50" s="56">
        <v>0</v>
      </c>
    </row>
    <row r="51" spans="1:6" ht="15">
      <c r="A51" s="54" t="s">
        <v>132</v>
      </c>
      <c r="B51" s="57" t="s">
        <v>133</v>
      </c>
      <c r="C51" s="39">
        <v>0.07847539373990531</v>
      </c>
      <c r="D51" s="50">
        <v>0.07836608854419093</v>
      </c>
      <c r="E51" s="55">
        <v>0</v>
      </c>
      <c r="F51" s="56">
        <v>0</v>
      </c>
    </row>
    <row r="52" spans="1:6" ht="15">
      <c r="A52" s="54" t="s">
        <v>134</v>
      </c>
      <c r="B52" s="49" t="s">
        <v>135</v>
      </c>
      <c r="C52" s="39">
        <v>0.07284037516539564</v>
      </c>
      <c r="D52" s="50">
        <v>0.07283923018966829</v>
      </c>
      <c r="E52" s="55">
        <v>0</v>
      </c>
      <c r="F52" s="56">
        <v>0</v>
      </c>
    </row>
    <row r="53" spans="1:6" ht="15">
      <c r="A53" s="54" t="s">
        <v>136</v>
      </c>
      <c r="B53" s="49" t="s">
        <v>137</v>
      </c>
      <c r="C53" s="39">
        <v>0.12436111457558532</v>
      </c>
      <c r="D53" s="50">
        <v>0.12390177261213764</v>
      </c>
      <c r="E53" s="55">
        <v>0</v>
      </c>
      <c r="F53" s="56">
        <v>0</v>
      </c>
    </row>
    <row r="54" spans="1:6" ht="15">
      <c r="A54" s="54" t="s">
        <v>138</v>
      </c>
      <c r="B54" s="49" t="s">
        <v>139</v>
      </c>
      <c r="C54" s="39">
        <v>0.1465196115047773</v>
      </c>
      <c r="D54" s="50">
        <v>0.14601633693171917</v>
      </c>
      <c r="E54" s="55">
        <v>0</v>
      </c>
      <c r="F54" s="56">
        <v>0</v>
      </c>
    </row>
    <row r="55" spans="1:6" ht="15">
      <c r="A55" s="54" t="s">
        <v>140</v>
      </c>
      <c r="B55" s="49" t="s">
        <v>141</v>
      </c>
      <c r="C55" s="39">
        <v>0.11184241884176604</v>
      </c>
      <c r="D55" s="50">
        <v>0.11185385849251912</v>
      </c>
      <c r="E55" s="55">
        <v>0</v>
      </c>
      <c r="F55" s="56">
        <v>0</v>
      </c>
    </row>
    <row r="56" spans="1:6" ht="15">
      <c r="A56" s="54" t="s">
        <v>142</v>
      </c>
      <c r="B56" s="49" t="s">
        <v>143</v>
      </c>
      <c r="C56" s="39">
        <v>0.21184955210666492</v>
      </c>
      <c r="D56" s="50">
        <v>0.21145636308076124</v>
      </c>
      <c r="E56" s="55">
        <v>0</v>
      </c>
      <c r="F56" s="56">
        <v>0</v>
      </c>
    </row>
    <row r="57" spans="1:6" ht="15">
      <c r="A57" s="54" t="s">
        <v>144</v>
      </c>
      <c r="B57" s="49" t="s">
        <v>145</v>
      </c>
      <c r="C57" s="39">
        <v>0.10820445417766285</v>
      </c>
      <c r="D57" s="50">
        <v>0.10796342708800388</v>
      </c>
      <c r="E57" s="55">
        <v>0</v>
      </c>
      <c r="F57" s="56">
        <v>0</v>
      </c>
    </row>
    <row r="58" spans="1:6" ht="15">
      <c r="A58" s="54" t="s">
        <v>146</v>
      </c>
      <c r="B58" s="49" t="s">
        <v>147</v>
      </c>
      <c r="C58" s="39">
        <v>0.10686983499162495</v>
      </c>
      <c r="D58" s="50">
        <v>0.10656041917036413</v>
      </c>
      <c r="E58" s="55">
        <v>0</v>
      </c>
      <c r="F58" s="56">
        <v>0</v>
      </c>
    </row>
    <row r="59" spans="1:6" ht="15">
      <c r="A59" s="54" t="s">
        <v>148</v>
      </c>
      <c r="B59" s="49" t="s">
        <v>149</v>
      </c>
      <c r="C59" s="39">
        <v>0.054414293586610284</v>
      </c>
      <c r="D59" s="50">
        <v>0.05441605947943044</v>
      </c>
      <c r="E59" s="55">
        <v>0</v>
      </c>
      <c r="F59" s="56">
        <v>0</v>
      </c>
    </row>
    <row r="60" spans="1:6" ht="15">
      <c r="A60" s="54" t="s">
        <v>150</v>
      </c>
      <c r="B60" s="49" t="s">
        <v>151</v>
      </c>
      <c r="C60" s="39">
        <v>0.2177318370106252</v>
      </c>
      <c r="D60" s="50">
        <v>0.21746861081335134</v>
      </c>
      <c r="E60" s="55">
        <v>0</v>
      </c>
      <c r="F60" s="56">
        <v>0</v>
      </c>
    </row>
    <row r="61" spans="1:6" ht="15">
      <c r="A61" s="54" t="s">
        <v>152</v>
      </c>
      <c r="B61" s="49" t="s">
        <v>153</v>
      </c>
      <c r="C61" s="39">
        <v>0.1020981741380871</v>
      </c>
      <c r="D61" s="58">
        <v>0.10171949716001795</v>
      </c>
      <c r="E61" s="55">
        <v>0</v>
      </c>
      <c r="F61" s="56">
        <v>0</v>
      </c>
    </row>
    <row r="62" spans="1:6" ht="15">
      <c r="A62" s="54" t="s">
        <v>154</v>
      </c>
      <c r="B62" s="49" t="s">
        <v>155</v>
      </c>
      <c r="C62" s="39">
        <v>0.18139948171384523</v>
      </c>
      <c r="D62" s="58">
        <v>0.1809428710746575</v>
      </c>
      <c r="E62" s="55">
        <v>0</v>
      </c>
      <c r="F62" s="56">
        <v>0</v>
      </c>
    </row>
    <row r="63" spans="1:6" ht="15">
      <c r="A63" s="54" t="s">
        <v>156</v>
      </c>
      <c r="B63" s="49" t="s">
        <v>157</v>
      </c>
      <c r="C63" s="39">
        <v>0.13344223783917653</v>
      </c>
      <c r="D63" s="58">
        <v>0.13714584106298894</v>
      </c>
      <c r="E63" s="55">
        <v>0</v>
      </c>
      <c r="F63" s="56">
        <v>0</v>
      </c>
    </row>
    <row r="64" spans="1:6" ht="15">
      <c r="A64" s="54" t="s">
        <v>158</v>
      </c>
      <c r="B64" s="49" t="s">
        <v>159</v>
      </c>
      <c r="C64" s="39">
        <v>0.12099314838414095</v>
      </c>
      <c r="D64" s="58">
        <v>0.12067676171456494</v>
      </c>
      <c r="E64" s="55">
        <v>0</v>
      </c>
      <c r="F64" s="56">
        <v>0</v>
      </c>
    </row>
    <row r="65" spans="1:6" ht="15">
      <c r="A65" s="54" t="s">
        <v>160</v>
      </c>
      <c r="B65" s="49" t="s">
        <v>161</v>
      </c>
      <c r="C65" s="39">
        <v>0.07824808061742439</v>
      </c>
      <c r="D65" s="58">
        <v>0.07802478248493747</v>
      </c>
      <c r="E65" s="55">
        <v>0</v>
      </c>
      <c r="F65" s="56">
        <v>0</v>
      </c>
    </row>
    <row r="66" spans="1:6" ht="15">
      <c r="A66" s="54" t="s">
        <v>162</v>
      </c>
      <c r="B66" s="49" t="s">
        <v>163</v>
      </c>
      <c r="C66" s="39">
        <v>0.1261779330831288</v>
      </c>
      <c r="D66" s="58">
        <v>0.12594329919579123</v>
      </c>
      <c r="E66" s="55">
        <v>0</v>
      </c>
      <c r="F66" s="56">
        <v>0</v>
      </c>
    </row>
    <row r="67" spans="1:6" ht="15">
      <c r="A67" s="54" t="s">
        <v>164</v>
      </c>
      <c r="B67" s="57" t="s">
        <v>165</v>
      </c>
      <c r="C67" s="39">
        <v>0.0593444234082601</v>
      </c>
      <c r="D67" s="50">
        <v>0.059270078692181434</v>
      </c>
      <c r="E67" s="55">
        <v>0</v>
      </c>
      <c r="F67" s="56">
        <v>0</v>
      </c>
    </row>
    <row r="68" spans="1:6" ht="15">
      <c r="A68" s="54" t="s">
        <v>166</v>
      </c>
      <c r="B68" s="49" t="s">
        <v>167</v>
      </c>
      <c r="C68" s="39">
        <v>0.0761240357610668</v>
      </c>
      <c r="D68" s="50">
        <v>0.07593084465407472</v>
      </c>
      <c r="E68" s="55">
        <v>0</v>
      </c>
      <c r="F68" s="56">
        <v>0</v>
      </c>
    </row>
    <row r="69" spans="1:6" ht="15">
      <c r="A69" s="54" t="s">
        <v>168</v>
      </c>
      <c r="B69" s="49" t="s">
        <v>169</v>
      </c>
      <c r="C69" s="39">
        <v>0.13922770883886348</v>
      </c>
      <c r="D69" s="50">
        <v>0.13873043160594756</v>
      </c>
      <c r="E69" s="55">
        <v>0</v>
      </c>
      <c r="F69" s="56">
        <v>0</v>
      </c>
    </row>
    <row r="70" spans="1:6" ht="15">
      <c r="A70" s="54" t="s">
        <v>170</v>
      </c>
      <c r="B70" s="49" t="s">
        <v>171</v>
      </c>
      <c r="C70" s="39">
        <v>0.07078319933511315</v>
      </c>
      <c r="D70" s="50">
        <v>0.07086280421849714</v>
      </c>
      <c r="E70" s="55">
        <v>0</v>
      </c>
      <c r="F70" s="56">
        <v>0</v>
      </c>
    </row>
    <row r="71" spans="1:6" ht="15">
      <c r="A71" s="54" t="s">
        <v>172</v>
      </c>
      <c r="B71" s="49" t="s">
        <v>173</v>
      </c>
      <c r="C71" s="39">
        <v>0.18950782637084287</v>
      </c>
      <c r="D71" s="50">
        <v>0.18946465847312083</v>
      </c>
      <c r="E71" s="55">
        <v>0</v>
      </c>
      <c r="F71" s="56">
        <v>0</v>
      </c>
    </row>
    <row r="72" spans="1:6" ht="15">
      <c r="A72" s="54" t="s">
        <v>174</v>
      </c>
      <c r="B72" s="49" t="s">
        <v>175</v>
      </c>
      <c r="C72" s="39">
        <v>0.06937039519591327</v>
      </c>
      <c r="D72" s="50">
        <v>0.06917468943213065</v>
      </c>
      <c r="E72" s="55">
        <v>0</v>
      </c>
      <c r="F72" s="56">
        <v>0</v>
      </c>
    </row>
    <row r="73" spans="1:6" ht="15">
      <c r="A73" s="54" t="s">
        <v>176</v>
      </c>
      <c r="B73" s="49" t="s">
        <v>177</v>
      </c>
      <c r="C73" s="39">
        <v>0.2317520072351669</v>
      </c>
      <c r="D73" s="50">
        <v>0.23111380228584025</v>
      </c>
      <c r="E73" s="55">
        <v>0</v>
      </c>
      <c r="F73" s="56">
        <v>0</v>
      </c>
    </row>
    <row r="74" spans="1:6" ht="15">
      <c r="A74" s="54" t="s">
        <v>178</v>
      </c>
      <c r="B74" s="49" t="s">
        <v>179</v>
      </c>
      <c r="C74" s="39">
        <v>0.10308944153231583</v>
      </c>
      <c r="D74" s="50">
        <v>0.10285538929004176</v>
      </c>
      <c r="E74" s="55">
        <v>0</v>
      </c>
      <c r="F74" s="56">
        <v>0</v>
      </c>
    </row>
    <row r="75" spans="1:6" ht="15">
      <c r="A75" s="54" t="s">
        <v>180</v>
      </c>
      <c r="B75" s="49" t="s">
        <v>181</v>
      </c>
      <c r="C75" s="39">
        <v>0.0757246408008521</v>
      </c>
      <c r="D75" s="50">
        <v>0.07544893840199086</v>
      </c>
      <c r="E75" s="55">
        <v>0</v>
      </c>
      <c r="F75" s="56">
        <v>0</v>
      </c>
    </row>
    <row r="76" spans="1:6" ht="15">
      <c r="A76" s="54" t="s">
        <v>182</v>
      </c>
      <c r="B76" s="59" t="s">
        <v>183</v>
      </c>
      <c r="C76" s="39">
        <v>0.18064141019951468</v>
      </c>
      <c r="D76" s="50">
        <v>0.180003431953772</v>
      </c>
      <c r="E76" s="55">
        <v>0</v>
      </c>
      <c r="F76" s="56">
        <v>0</v>
      </c>
    </row>
    <row r="77" spans="1:6" ht="15">
      <c r="A77" s="54" t="s">
        <v>184</v>
      </c>
      <c r="B77" s="59" t="s">
        <v>185</v>
      </c>
      <c r="C77" s="39">
        <v>0.062233601319210054</v>
      </c>
      <c r="D77" s="50">
        <v>0.062094428621209605</v>
      </c>
      <c r="E77" s="55">
        <v>0</v>
      </c>
      <c r="F77" s="56">
        <v>0</v>
      </c>
    </row>
    <row r="78" spans="1:6" ht="15">
      <c r="A78" s="54" t="s">
        <v>186</v>
      </c>
      <c r="B78" s="49" t="s">
        <v>187</v>
      </c>
      <c r="C78" s="39">
        <v>0.16281538548469815</v>
      </c>
      <c r="D78" s="50">
        <v>0.16252394441143747</v>
      </c>
      <c r="E78" s="55">
        <v>0</v>
      </c>
      <c r="F78" s="56">
        <v>0</v>
      </c>
    </row>
    <row r="79" spans="1:6" ht="15">
      <c r="A79" s="54" t="s">
        <v>188</v>
      </c>
      <c r="B79" s="49" t="s">
        <v>189</v>
      </c>
      <c r="C79" s="39">
        <v>0.09078258354104013</v>
      </c>
      <c r="D79" s="50">
        <v>0.09052128302940876</v>
      </c>
      <c r="E79" s="55">
        <v>0</v>
      </c>
      <c r="F79" s="56">
        <v>0</v>
      </c>
    </row>
    <row r="80" spans="1:6" ht="15">
      <c r="A80" s="54" t="s">
        <v>190</v>
      </c>
      <c r="B80" s="49" t="s">
        <v>191</v>
      </c>
      <c r="C80" s="39">
        <v>0.24414720986834934</v>
      </c>
      <c r="D80" s="50">
        <v>0.24417550646241556</v>
      </c>
      <c r="E80" s="55">
        <v>0</v>
      </c>
      <c r="F80" s="56">
        <v>0</v>
      </c>
    </row>
    <row r="81" spans="1:6" ht="15">
      <c r="A81" s="54" t="s">
        <v>192</v>
      </c>
      <c r="B81" s="49" t="s">
        <v>193</v>
      </c>
      <c r="C81" s="39">
        <v>0.1143585803994861</v>
      </c>
      <c r="D81" s="50">
        <v>0.11411367104961273</v>
      </c>
      <c r="E81" s="55">
        <v>0</v>
      </c>
      <c r="F81" s="56">
        <v>0</v>
      </c>
    </row>
    <row r="82" spans="1:6" ht="15">
      <c r="A82" s="54" t="s">
        <v>194</v>
      </c>
      <c r="B82" s="49" t="s">
        <v>195</v>
      </c>
      <c r="C82" s="39">
        <v>0.08947411926252923</v>
      </c>
      <c r="D82" s="50">
        <v>0.08926907008144425</v>
      </c>
      <c r="E82" s="55">
        <v>0</v>
      </c>
      <c r="F82" s="56">
        <v>0</v>
      </c>
    </row>
    <row r="83" spans="1:6" ht="15">
      <c r="A83" s="54" t="s">
        <v>196</v>
      </c>
      <c r="B83" s="49" t="s">
        <v>197</v>
      </c>
      <c r="C83" s="39">
        <v>0.13752481808624487</v>
      </c>
      <c r="D83" s="50">
        <v>0.13700496259662354</v>
      </c>
      <c r="E83" s="55">
        <v>0</v>
      </c>
      <c r="F83" s="56">
        <v>0</v>
      </c>
    </row>
    <row r="84" spans="1:6" ht="15">
      <c r="A84" s="54" t="s">
        <v>198</v>
      </c>
      <c r="B84" s="49" t="s">
        <v>199</v>
      </c>
      <c r="C84" s="39">
        <v>0.08479829113270304</v>
      </c>
      <c r="D84" s="50">
        <v>0.08456682528057063</v>
      </c>
      <c r="E84" s="55">
        <v>0</v>
      </c>
      <c r="F84" s="56">
        <v>0</v>
      </c>
    </row>
    <row r="85" spans="1:6" ht="15">
      <c r="A85" s="54" t="s">
        <v>200</v>
      </c>
      <c r="B85" s="49" t="s">
        <v>201</v>
      </c>
      <c r="C85" s="39">
        <v>0.17030155734238758</v>
      </c>
      <c r="D85" s="50">
        <v>0.16972730932632846</v>
      </c>
      <c r="E85" s="55">
        <v>0</v>
      </c>
      <c r="F85" s="56">
        <v>0</v>
      </c>
    </row>
    <row r="86" spans="1:6" ht="15">
      <c r="A86" s="54" t="s">
        <v>202</v>
      </c>
      <c r="B86" s="49" t="s">
        <v>203</v>
      </c>
      <c r="C86" s="39">
        <v>0.0630613339887502</v>
      </c>
      <c r="D86" s="50">
        <v>0.06303459217244249</v>
      </c>
      <c r="E86" s="55">
        <v>0</v>
      </c>
      <c r="F86" s="56">
        <v>0</v>
      </c>
    </row>
    <row r="87" spans="1:6" ht="15">
      <c r="A87" s="54" t="s">
        <v>204</v>
      </c>
      <c r="B87" s="57" t="s">
        <v>205</v>
      </c>
      <c r="C87" s="39">
        <v>0.10619189102640018</v>
      </c>
      <c r="D87" s="50">
        <v>0.10618493988738123</v>
      </c>
      <c r="E87" s="55">
        <v>0</v>
      </c>
      <c r="F87" s="56">
        <v>0</v>
      </c>
    </row>
    <row r="88" spans="1:6" ht="15">
      <c r="A88" s="54" t="s">
        <v>206</v>
      </c>
      <c r="B88" s="57" t="s">
        <v>207</v>
      </c>
      <c r="C88" s="39">
        <v>0.18544492171948482</v>
      </c>
      <c r="D88" s="50">
        <v>0.1852406588955211</v>
      </c>
      <c r="E88" s="55">
        <v>0</v>
      </c>
      <c r="F88" s="56">
        <v>0</v>
      </c>
    </row>
    <row r="89" spans="1:6" ht="15">
      <c r="A89" s="54" t="s">
        <v>208</v>
      </c>
      <c r="B89" s="57" t="s">
        <v>209</v>
      </c>
      <c r="C89" s="39">
        <v>0.08515747121277935</v>
      </c>
      <c r="D89" s="50">
        <v>0.08501681742773802</v>
      </c>
      <c r="E89" s="55">
        <v>0</v>
      </c>
      <c r="F89" s="56">
        <v>0</v>
      </c>
    </row>
    <row r="90" spans="1:6" ht="15">
      <c r="A90" s="54" t="s">
        <v>210</v>
      </c>
      <c r="B90" s="57" t="s">
        <v>211</v>
      </c>
      <c r="C90" s="39">
        <v>0.24244148846544147</v>
      </c>
      <c r="D90" s="50">
        <v>0.24180462463163965</v>
      </c>
      <c r="E90" s="55">
        <v>0</v>
      </c>
      <c r="F90" s="56">
        <v>0</v>
      </c>
    </row>
    <row r="91" spans="1:6" ht="15">
      <c r="A91" s="54" t="s">
        <v>212</v>
      </c>
      <c r="B91" s="57" t="s">
        <v>213</v>
      </c>
      <c r="C91" s="39">
        <v>0.17505003307422629</v>
      </c>
      <c r="D91" s="50">
        <v>0.17478777412685104</v>
      </c>
      <c r="E91" s="55">
        <v>0</v>
      </c>
      <c r="F91" s="56">
        <v>0</v>
      </c>
    </row>
    <row r="92" spans="1:6" ht="15">
      <c r="A92" s="54" t="s">
        <v>214</v>
      </c>
      <c r="B92" s="57" t="s">
        <v>215</v>
      </c>
      <c r="C92" s="39">
        <v>0.17615267774030294</v>
      </c>
      <c r="D92" s="50">
        <v>0.17616555029258005</v>
      </c>
      <c r="E92" s="55">
        <v>0</v>
      </c>
      <c r="F92" s="56">
        <v>0</v>
      </c>
    </row>
    <row r="93" spans="1:6" ht="15">
      <c r="A93" s="54" t="s">
        <v>216</v>
      </c>
      <c r="B93" s="57" t="s">
        <v>217</v>
      </c>
      <c r="C93" s="39">
        <v>0.14105788799969543</v>
      </c>
      <c r="D93" s="50">
        <v>0.14104197273712918</v>
      </c>
      <c r="E93" s="55">
        <v>0</v>
      </c>
      <c r="F93" s="56">
        <v>0</v>
      </c>
    </row>
    <row r="94" spans="1:6" ht="15">
      <c r="A94" s="54" t="s">
        <v>218</v>
      </c>
      <c r="B94" s="57" t="s">
        <v>219</v>
      </c>
      <c r="C94" s="39">
        <v>0.11336405353271009</v>
      </c>
      <c r="D94" s="50">
        <v>0.1132233885924396</v>
      </c>
      <c r="E94" s="55">
        <v>0</v>
      </c>
      <c r="F94" s="56">
        <v>0</v>
      </c>
    </row>
    <row r="95" spans="1:6" ht="15">
      <c r="A95" s="54" t="s">
        <v>220</v>
      </c>
      <c r="B95" s="49" t="s">
        <v>221</v>
      </c>
      <c r="C95" s="39">
        <v>0.2543059522337954</v>
      </c>
      <c r="D95" s="50">
        <v>0.2538778351794989</v>
      </c>
      <c r="E95" s="55">
        <v>0</v>
      </c>
      <c r="F95" s="56">
        <v>0</v>
      </c>
    </row>
    <row r="96" spans="1:6" ht="15">
      <c r="A96" s="54" t="s">
        <v>222</v>
      </c>
      <c r="B96" s="49" t="s">
        <v>223</v>
      </c>
      <c r="C96" s="39">
        <v>0.29268780254337956</v>
      </c>
      <c r="D96" s="50">
        <v>0.2926820782090278</v>
      </c>
      <c r="E96" s="55">
        <v>0</v>
      </c>
      <c r="F96" s="56">
        <v>0</v>
      </c>
    </row>
    <row r="97" spans="1:6" ht="15">
      <c r="A97" s="54" t="s">
        <v>224</v>
      </c>
      <c r="B97" s="49" t="s">
        <v>225</v>
      </c>
      <c r="C97" s="39">
        <v>0.15088932180951567</v>
      </c>
      <c r="D97" s="50">
        <v>0.15089346600147827</v>
      </c>
      <c r="E97" s="55">
        <v>0</v>
      </c>
      <c r="F97" s="56">
        <v>0</v>
      </c>
    </row>
    <row r="98" spans="1:6" ht="15">
      <c r="A98" s="54" t="s">
        <v>226</v>
      </c>
      <c r="B98" s="49" t="s">
        <v>227</v>
      </c>
      <c r="C98" s="39">
        <v>0.06267137063875361</v>
      </c>
      <c r="D98" s="50">
        <v>0.0625042311408382</v>
      </c>
      <c r="E98" s="55">
        <v>0</v>
      </c>
      <c r="F98" s="56">
        <v>0</v>
      </c>
    </row>
    <row r="99" spans="1:6" ht="15">
      <c r="A99" s="54" t="s">
        <v>228</v>
      </c>
      <c r="B99" s="57" t="s">
        <v>229</v>
      </c>
      <c r="C99" s="39">
        <v>0.06560485421530503</v>
      </c>
      <c r="D99" s="50">
        <v>0.06561005723319992</v>
      </c>
      <c r="E99" s="55">
        <v>0</v>
      </c>
      <c r="F99" s="56">
        <v>0</v>
      </c>
    </row>
    <row r="100" spans="1:6" ht="15">
      <c r="A100" s="54" t="s">
        <v>230</v>
      </c>
      <c r="B100" s="49" t="s">
        <v>231</v>
      </c>
      <c r="C100" s="39">
        <v>0.06021186774103076</v>
      </c>
      <c r="D100" s="50">
        <v>0.060216316800760325</v>
      </c>
      <c r="E100" s="55">
        <v>0</v>
      </c>
      <c r="F100" s="56">
        <v>0</v>
      </c>
    </row>
    <row r="101" spans="1:6" ht="15">
      <c r="A101" s="54" t="s">
        <v>232</v>
      </c>
      <c r="B101" s="49" t="s">
        <v>233</v>
      </c>
      <c r="C101" s="39">
        <v>0.21765584813456437</v>
      </c>
      <c r="D101" s="50">
        <v>0.21759031243242538</v>
      </c>
      <c r="E101" s="55">
        <v>0</v>
      </c>
      <c r="F101" s="56">
        <v>0</v>
      </c>
    </row>
    <row r="102" spans="1:6" ht="15">
      <c r="A102" s="54" t="s">
        <v>234</v>
      </c>
      <c r="B102" s="49" t="s">
        <v>235</v>
      </c>
      <c r="C102" s="39">
        <v>0.13408300993806932</v>
      </c>
      <c r="D102" s="50">
        <v>0.13408813393168537</v>
      </c>
      <c r="E102" s="55">
        <v>0</v>
      </c>
      <c r="F102" s="56">
        <v>0</v>
      </c>
    </row>
    <row r="103" spans="1:6" ht="15">
      <c r="A103" s="54" t="s">
        <v>236</v>
      </c>
      <c r="B103" s="49" t="s">
        <v>237</v>
      </c>
      <c r="C103" s="39">
        <v>0.20567501119418188</v>
      </c>
      <c r="D103" s="50">
        <v>0.20527599913406486</v>
      </c>
      <c r="E103" s="55">
        <v>0</v>
      </c>
      <c r="F103" s="56">
        <v>0</v>
      </c>
    </row>
    <row r="104" spans="1:6" ht="15">
      <c r="A104" s="54" t="s">
        <v>238</v>
      </c>
      <c r="B104" s="49" t="s">
        <v>239</v>
      </c>
      <c r="C104" s="39">
        <v>0.25536586042057274</v>
      </c>
      <c r="D104" s="50">
        <v>0.25528583877426053</v>
      </c>
      <c r="E104" s="55">
        <v>0</v>
      </c>
      <c r="F104" s="56">
        <v>0</v>
      </c>
    </row>
    <row r="105" spans="1:6" ht="15">
      <c r="A105" s="54" t="s">
        <v>240</v>
      </c>
      <c r="B105" s="49" t="s">
        <v>241</v>
      </c>
      <c r="C105" s="39">
        <v>0.25706323620665117</v>
      </c>
      <c r="D105" s="50">
        <v>0.25699108835299</v>
      </c>
      <c r="E105" s="55">
        <v>0</v>
      </c>
      <c r="F105" s="56">
        <v>0</v>
      </c>
    </row>
    <row r="106" spans="1:6" ht="15">
      <c r="A106" s="54" t="s">
        <v>242</v>
      </c>
      <c r="B106" s="49" t="s">
        <v>243</v>
      </c>
      <c r="C106" s="39">
        <v>0.25775875417078553</v>
      </c>
      <c r="D106" s="50">
        <v>0.2576536259406118</v>
      </c>
      <c r="E106" s="55">
        <v>0</v>
      </c>
      <c r="F106" s="56">
        <v>0</v>
      </c>
    </row>
    <row r="107" spans="1:6" ht="15">
      <c r="A107" s="54" t="s">
        <v>244</v>
      </c>
      <c r="B107" s="49" t="s">
        <v>245</v>
      </c>
      <c r="C107" s="39">
        <v>0.25826763186173796</v>
      </c>
      <c r="D107" s="50">
        <v>0.25814876877824566</v>
      </c>
      <c r="E107" s="55">
        <v>0</v>
      </c>
      <c r="F107" s="56">
        <v>0</v>
      </c>
    </row>
    <row r="108" spans="1:6" ht="15">
      <c r="A108" s="54" t="s">
        <v>246</v>
      </c>
      <c r="B108" s="57" t="s">
        <v>247</v>
      </c>
      <c r="C108" s="39">
        <v>0.09022144832011032</v>
      </c>
      <c r="D108" s="50">
        <v>0.09006794370315874</v>
      </c>
      <c r="E108" s="55">
        <v>0</v>
      </c>
      <c r="F108" s="56">
        <v>0</v>
      </c>
    </row>
    <row r="109" spans="1:6" ht="15">
      <c r="A109" s="54" t="s">
        <v>248</v>
      </c>
      <c r="B109" s="49" t="s">
        <v>249</v>
      </c>
      <c r="C109" s="39">
        <v>0.0635330338165179</v>
      </c>
      <c r="D109" s="50">
        <v>0.06331600223096406</v>
      </c>
      <c r="E109" s="55">
        <v>0</v>
      </c>
      <c r="F109" s="56">
        <v>0</v>
      </c>
    </row>
    <row r="110" spans="1:6" ht="15">
      <c r="A110" s="54" t="s">
        <v>250</v>
      </c>
      <c r="B110" s="57" t="s">
        <v>251</v>
      </c>
      <c r="C110" s="39">
        <v>0.18400096489931292</v>
      </c>
      <c r="D110" s="50">
        <v>0.1839728229289328</v>
      </c>
      <c r="E110" s="55">
        <v>0</v>
      </c>
      <c r="F110" s="56">
        <v>0</v>
      </c>
    </row>
    <row r="111" spans="1:6" ht="15">
      <c r="A111" s="54" t="s">
        <v>252</v>
      </c>
      <c r="B111" s="49" t="s">
        <v>253</v>
      </c>
      <c r="C111" s="39">
        <v>0.2124661678499604</v>
      </c>
      <c r="D111" s="50">
        <v>0.2122754495859351</v>
      </c>
      <c r="E111" s="55">
        <v>0</v>
      </c>
      <c r="F111" s="56">
        <v>0</v>
      </c>
    </row>
    <row r="112" spans="1:6" ht="15">
      <c r="A112" s="54" t="s">
        <v>254</v>
      </c>
      <c r="B112" s="49" t="s">
        <v>255</v>
      </c>
      <c r="C112" s="39">
        <v>0.19791337564413655</v>
      </c>
      <c r="D112" s="50">
        <v>0.19734179351149028</v>
      </c>
      <c r="E112" s="55">
        <v>0</v>
      </c>
      <c r="F112" s="56">
        <v>0</v>
      </c>
    </row>
    <row r="113" spans="1:6" ht="15">
      <c r="A113" s="54" t="s">
        <v>256</v>
      </c>
      <c r="B113" s="49" t="s">
        <v>257</v>
      </c>
      <c r="C113" s="39">
        <v>0.10235968540710631</v>
      </c>
      <c r="D113" s="50">
        <v>0.10207723271880553</v>
      </c>
      <c r="E113" s="55">
        <v>0</v>
      </c>
      <c r="F113" s="56">
        <v>0</v>
      </c>
    </row>
    <row r="114" spans="1:6" ht="15">
      <c r="A114" s="54" t="s">
        <v>258</v>
      </c>
      <c r="B114" s="49" t="s">
        <v>259</v>
      </c>
      <c r="C114" s="39">
        <v>0.26766956483558635</v>
      </c>
      <c r="D114" s="50">
        <v>0.2669088946880882</v>
      </c>
      <c r="E114" s="55">
        <v>0</v>
      </c>
      <c r="F114" s="56">
        <v>0</v>
      </c>
    </row>
    <row r="115" spans="1:6" ht="15">
      <c r="A115" s="54" t="s">
        <v>260</v>
      </c>
      <c r="B115" s="49" t="s">
        <v>261</v>
      </c>
      <c r="C115" s="39">
        <v>0.19482640382979252</v>
      </c>
      <c r="D115" s="50">
        <v>0.19535100938927402</v>
      </c>
      <c r="E115" s="55">
        <v>0</v>
      </c>
      <c r="F115" s="56">
        <v>0</v>
      </c>
    </row>
    <row r="116" spans="1:6" ht="15">
      <c r="A116" s="54" t="s">
        <v>262</v>
      </c>
      <c r="B116" s="49" t="s">
        <v>263</v>
      </c>
      <c r="C116" s="39">
        <v>0.10785777953098208</v>
      </c>
      <c r="D116" s="50">
        <v>0.10746670886369347</v>
      </c>
      <c r="E116" s="55">
        <v>0</v>
      </c>
      <c r="F116" s="56">
        <v>0</v>
      </c>
    </row>
    <row r="117" spans="1:6" ht="15">
      <c r="A117" s="54" t="s">
        <v>264</v>
      </c>
      <c r="B117" s="49" t="s">
        <v>265</v>
      </c>
      <c r="C117" s="39">
        <v>0.06171682950469032</v>
      </c>
      <c r="D117" s="50">
        <v>0.061601439809386774</v>
      </c>
      <c r="E117" s="55">
        <v>0</v>
      </c>
      <c r="F117" s="56">
        <v>0</v>
      </c>
    </row>
    <row r="118" spans="1:6" ht="15">
      <c r="A118" s="54" t="s">
        <v>266</v>
      </c>
      <c r="B118" s="49" t="s">
        <v>267</v>
      </c>
      <c r="C118" s="39">
        <v>0.09336343960912717</v>
      </c>
      <c r="D118" s="50">
        <v>0.0930343190713794</v>
      </c>
      <c r="E118" s="55">
        <v>0</v>
      </c>
      <c r="F118" s="56">
        <v>0</v>
      </c>
    </row>
    <row r="119" spans="1:6" ht="15">
      <c r="A119" s="54" t="s">
        <v>268</v>
      </c>
      <c r="B119" s="49" t="s">
        <v>269</v>
      </c>
      <c r="C119" s="39">
        <v>0.21396648989506042</v>
      </c>
      <c r="D119" s="50">
        <v>0.21387256116368847</v>
      </c>
      <c r="E119" s="55">
        <v>0</v>
      </c>
      <c r="F119" s="56">
        <v>0</v>
      </c>
    </row>
    <row r="120" spans="1:6" ht="15">
      <c r="A120" s="54" t="s">
        <v>270</v>
      </c>
      <c r="B120" s="49" t="s">
        <v>271</v>
      </c>
      <c r="C120" s="39">
        <v>0.09574860213162556</v>
      </c>
      <c r="D120" s="50">
        <v>0.09551585132723812</v>
      </c>
      <c r="E120" s="55">
        <v>0</v>
      </c>
      <c r="F120" s="56">
        <v>0</v>
      </c>
    </row>
    <row r="121" spans="1:6" ht="15">
      <c r="A121" s="54" t="s">
        <v>272</v>
      </c>
      <c r="B121" s="49" t="s">
        <v>273</v>
      </c>
      <c r="C121" s="39">
        <v>0.09322091202092928</v>
      </c>
      <c r="D121" s="50">
        <v>0.09319451403307132</v>
      </c>
      <c r="E121" s="55">
        <v>0</v>
      </c>
      <c r="F121" s="56">
        <v>0</v>
      </c>
    </row>
    <row r="122" spans="1:6" ht="15">
      <c r="A122" s="54" t="s">
        <v>274</v>
      </c>
      <c r="B122" s="49" t="s">
        <v>275</v>
      </c>
      <c r="C122" s="39">
        <v>0.06150617092001087</v>
      </c>
      <c r="D122" s="50">
        <v>0.061365916818419255</v>
      </c>
      <c r="E122" s="55">
        <v>0</v>
      </c>
      <c r="F122" s="56">
        <v>0</v>
      </c>
    </row>
    <row r="123" spans="1:6" ht="15">
      <c r="A123" s="54" t="s">
        <v>276</v>
      </c>
      <c r="B123" s="49" t="s">
        <v>277</v>
      </c>
      <c r="C123" s="39">
        <v>0.13621321659207528</v>
      </c>
      <c r="D123" s="50">
        <v>0.13583089085146416</v>
      </c>
      <c r="E123" s="55">
        <v>0</v>
      </c>
      <c r="F123" s="56">
        <v>0</v>
      </c>
    </row>
    <row r="124" spans="1:6" ht="15">
      <c r="A124" s="54" t="s">
        <v>278</v>
      </c>
      <c r="B124" s="49" t="s">
        <v>279</v>
      </c>
      <c r="C124" s="39">
        <v>0.3948509604095362</v>
      </c>
      <c r="D124" s="50">
        <v>0.3947426996042862</v>
      </c>
      <c r="E124" s="55">
        <v>0</v>
      </c>
      <c r="F124" s="56">
        <v>0</v>
      </c>
    </row>
    <row r="125" spans="1:6" ht="15">
      <c r="A125" s="54" t="s">
        <v>280</v>
      </c>
      <c r="B125" s="49" t="s">
        <v>281</v>
      </c>
      <c r="C125" s="39">
        <v>0.31063102592992825</v>
      </c>
      <c r="D125" s="50">
        <v>0.30960714149319135</v>
      </c>
      <c r="E125" s="55">
        <v>0</v>
      </c>
      <c r="F125" s="56">
        <v>0</v>
      </c>
    </row>
    <row r="126" spans="1:6" ht="15">
      <c r="A126" s="54" t="s">
        <v>282</v>
      </c>
      <c r="B126" s="49" t="s">
        <v>283</v>
      </c>
      <c r="C126" s="39">
        <v>0.15436998202608357</v>
      </c>
      <c r="D126" s="50">
        <v>0.15374982085068423</v>
      </c>
      <c r="E126" s="55">
        <v>0</v>
      </c>
      <c r="F126" s="56">
        <v>0</v>
      </c>
    </row>
    <row r="127" spans="1:6" ht="15">
      <c r="A127" s="54" t="s">
        <v>284</v>
      </c>
      <c r="B127" s="57" t="s">
        <v>285</v>
      </c>
      <c r="C127" s="39">
        <v>0.0872365926246704</v>
      </c>
      <c r="D127" s="50">
        <v>0.08698762436951585</v>
      </c>
      <c r="E127" s="55">
        <v>0</v>
      </c>
      <c r="F127" s="56">
        <v>0</v>
      </c>
    </row>
    <row r="128" spans="1:6" ht="15">
      <c r="A128" s="54" t="s">
        <v>286</v>
      </c>
      <c r="B128" s="60" t="s">
        <v>287</v>
      </c>
      <c r="C128" s="39">
        <v>0.07587707007659492</v>
      </c>
      <c r="D128" s="50">
        <v>0.07570598409760547</v>
      </c>
      <c r="E128" s="55">
        <v>0</v>
      </c>
      <c r="F128" s="56">
        <v>0</v>
      </c>
    </row>
    <row r="129" spans="1:6" ht="15">
      <c r="A129" s="54" t="s">
        <v>288</v>
      </c>
      <c r="B129" s="57" t="s">
        <v>289</v>
      </c>
      <c r="C129" s="39">
        <v>0.056985074241701385</v>
      </c>
      <c r="D129" s="50">
        <v>0.05729839038157932</v>
      </c>
      <c r="E129" s="55">
        <v>0</v>
      </c>
      <c r="F129" s="56">
        <v>0</v>
      </c>
    </row>
    <row r="130" spans="1:6" ht="15">
      <c r="A130" s="54" t="s">
        <v>290</v>
      </c>
      <c r="B130" s="49" t="s">
        <v>291</v>
      </c>
      <c r="C130" s="39">
        <v>0.1854749752736612</v>
      </c>
      <c r="D130" s="50">
        <v>0.18624752850322557</v>
      </c>
      <c r="E130" s="55">
        <v>0</v>
      </c>
      <c r="F130" s="56">
        <v>0</v>
      </c>
    </row>
    <row r="131" spans="1:6" ht="15">
      <c r="A131" s="54" t="s">
        <v>292</v>
      </c>
      <c r="B131" s="49" t="s">
        <v>293</v>
      </c>
      <c r="C131" s="39">
        <v>0.1632901357894947</v>
      </c>
      <c r="D131" s="50">
        <v>0.1626578521640481</v>
      </c>
      <c r="E131" s="55">
        <v>0</v>
      </c>
      <c r="F131" s="56">
        <v>0</v>
      </c>
    </row>
    <row r="132" spans="1:6" ht="15">
      <c r="A132" s="54" t="s">
        <v>294</v>
      </c>
      <c r="B132" s="57" t="s">
        <v>295</v>
      </c>
      <c r="C132" s="39">
        <v>0.2702503362505213</v>
      </c>
      <c r="D132" s="50">
        <v>0.2702767117254814</v>
      </c>
      <c r="E132" s="55">
        <v>0</v>
      </c>
      <c r="F132" s="56">
        <v>1</v>
      </c>
    </row>
    <row r="133" spans="1:6" ht="15">
      <c r="A133" s="54" t="s">
        <v>296</v>
      </c>
      <c r="B133" s="49" t="s">
        <v>297</v>
      </c>
      <c r="C133" s="39">
        <v>0.2310033516698147</v>
      </c>
      <c r="D133" s="50">
        <v>0.23101398891663377</v>
      </c>
      <c r="E133" s="55">
        <v>0</v>
      </c>
      <c r="F133" s="56">
        <v>0</v>
      </c>
    </row>
    <row r="134" spans="1:6" ht="15">
      <c r="A134" s="54" t="s">
        <v>298</v>
      </c>
      <c r="B134" s="49" t="s">
        <v>299</v>
      </c>
      <c r="C134" s="39">
        <v>0.23153528348034125</v>
      </c>
      <c r="D134" s="50">
        <v>0.2315450992468877</v>
      </c>
      <c r="E134" s="55">
        <v>0</v>
      </c>
      <c r="F134" s="56">
        <v>0</v>
      </c>
    </row>
    <row r="135" spans="1:6" ht="15">
      <c r="A135" s="54" t="s">
        <v>300</v>
      </c>
      <c r="B135" s="49" t="s">
        <v>301</v>
      </c>
      <c r="C135" s="39">
        <v>0.13400986888771127</v>
      </c>
      <c r="D135" s="50">
        <v>0.13398743890656553</v>
      </c>
      <c r="E135" s="55">
        <v>0</v>
      </c>
      <c r="F135" s="56">
        <v>0</v>
      </c>
    </row>
    <row r="136" spans="1:6" ht="15">
      <c r="A136" s="54" t="s">
        <v>302</v>
      </c>
      <c r="B136" s="49" t="s">
        <v>303</v>
      </c>
      <c r="C136" s="39">
        <v>0.4091370928894241</v>
      </c>
      <c r="D136" s="50">
        <v>0.40873801119593783</v>
      </c>
      <c r="E136" s="55">
        <v>0</v>
      </c>
      <c r="F136" s="56">
        <v>0</v>
      </c>
    </row>
    <row r="137" spans="1:6" ht="15">
      <c r="A137" s="54" t="s">
        <v>304</v>
      </c>
      <c r="B137" s="49" t="s">
        <v>305</v>
      </c>
      <c r="C137" s="39">
        <v>0.41062422700444434</v>
      </c>
      <c r="D137" s="50">
        <v>0.41016366525897924</v>
      </c>
      <c r="E137" s="55">
        <v>0</v>
      </c>
      <c r="F137" s="56">
        <v>0</v>
      </c>
    </row>
    <row r="138" spans="1:6" ht="15">
      <c r="A138" s="54" t="s">
        <v>306</v>
      </c>
      <c r="B138" s="57" t="s">
        <v>307</v>
      </c>
      <c r="C138" s="39">
        <v>0.3992989093284603</v>
      </c>
      <c r="D138" s="50">
        <v>0.39849006695732725</v>
      </c>
      <c r="E138" s="55">
        <v>0</v>
      </c>
      <c r="F138" s="56">
        <v>1</v>
      </c>
    </row>
    <row r="139" spans="1:6" ht="15">
      <c r="A139" s="54" t="s">
        <v>308</v>
      </c>
      <c r="B139" s="57" t="s">
        <v>309</v>
      </c>
      <c r="C139" s="39">
        <v>0.2418415779703181</v>
      </c>
      <c r="D139" s="50">
        <v>0.24187134437050783</v>
      </c>
      <c r="E139" s="55">
        <v>0</v>
      </c>
      <c r="F139" s="56">
        <v>0</v>
      </c>
    </row>
    <row r="140" spans="1:6" ht="15">
      <c r="A140" s="54" t="s">
        <v>310</v>
      </c>
      <c r="B140" s="49" t="s">
        <v>311</v>
      </c>
      <c r="C140" s="39">
        <v>0.08045317731968521</v>
      </c>
      <c r="D140" s="50">
        <v>0.08044499241525159</v>
      </c>
      <c r="E140" s="55">
        <v>0</v>
      </c>
      <c r="F140" s="56">
        <v>0</v>
      </c>
    </row>
    <row r="141" spans="1:6" ht="15">
      <c r="A141" s="54" t="s">
        <v>312</v>
      </c>
      <c r="B141" s="49" t="s">
        <v>313</v>
      </c>
      <c r="C141" s="39">
        <v>0.032128123131825545</v>
      </c>
      <c r="D141" s="50">
        <v>0.03213827578451704</v>
      </c>
      <c r="E141" s="55">
        <v>0</v>
      </c>
      <c r="F141" s="56">
        <v>0</v>
      </c>
    </row>
    <row r="142" spans="1:6" ht="15">
      <c r="A142" s="54" t="s">
        <v>314</v>
      </c>
      <c r="B142" s="49" t="s">
        <v>315</v>
      </c>
      <c r="C142" s="39">
        <v>0.10607216380194735</v>
      </c>
      <c r="D142" s="50">
        <v>0.10608610294759488</v>
      </c>
      <c r="E142" s="55">
        <v>1</v>
      </c>
      <c r="F142" s="56">
        <v>0</v>
      </c>
    </row>
    <row r="143" spans="1:6" ht="15">
      <c r="A143" s="54" t="s">
        <v>316</v>
      </c>
      <c r="B143" s="49" t="s">
        <v>317</v>
      </c>
      <c r="C143" s="39">
        <v>0.3482500352305958</v>
      </c>
      <c r="D143" s="50">
        <v>0.347162804211009</v>
      </c>
      <c r="E143" s="55">
        <v>0</v>
      </c>
      <c r="F143" s="56">
        <v>0</v>
      </c>
    </row>
    <row r="144" spans="1:6" ht="15">
      <c r="A144" s="61" t="s">
        <v>318</v>
      </c>
      <c r="B144" s="49" t="s">
        <v>319</v>
      </c>
      <c r="C144" s="39">
        <v>0.19004957838453482</v>
      </c>
      <c r="D144" s="50">
        <v>0.1896017301555312</v>
      </c>
      <c r="E144" s="55">
        <v>0</v>
      </c>
      <c r="F144" s="56">
        <v>0</v>
      </c>
    </row>
    <row r="145" spans="1:6" ht="15">
      <c r="A145" s="54" t="s">
        <v>320</v>
      </c>
      <c r="B145" s="49" t="s">
        <v>321</v>
      </c>
      <c r="C145" s="39">
        <v>0.07636913582909226</v>
      </c>
      <c r="D145" s="50">
        <v>0.07636906571720306</v>
      </c>
      <c r="E145" s="55">
        <v>0</v>
      </c>
      <c r="F145" s="56">
        <v>0</v>
      </c>
    </row>
    <row r="146" spans="1:6" ht="15">
      <c r="A146" s="54" t="s">
        <v>322</v>
      </c>
      <c r="B146" s="49" t="s">
        <v>323</v>
      </c>
      <c r="C146" s="39">
        <v>0.05418352582438603</v>
      </c>
      <c r="D146" s="50">
        <v>0.05404277815850314</v>
      </c>
      <c r="E146" s="55">
        <v>0</v>
      </c>
      <c r="F146" s="56">
        <v>0</v>
      </c>
    </row>
    <row r="147" spans="1:6" ht="15">
      <c r="A147" s="54" t="s">
        <v>324</v>
      </c>
      <c r="B147" s="49" t="s">
        <v>325</v>
      </c>
      <c r="C147" s="39">
        <v>0.08935374808515224</v>
      </c>
      <c r="D147" s="50">
        <v>0.08913292359407653</v>
      </c>
      <c r="E147" s="55">
        <v>0</v>
      </c>
      <c r="F147" s="56">
        <v>0</v>
      </c>
    </row>
    <row r="148" spans="1:6" ht="15">
      <c r="A148" s="54" t="s">
        <v>326</v>
      </c>
      <c r="B148" s="49" t="s">
        <v>327</v>
      </c>
      <c r="C148" s="39">
        <v>0.06413330988612248</v>
      </c>
      <c r="D148" s="50">
        <v>0.0639947061617506</v>
      </c>
      <c r="E148" s="55">
        <v>0</v>
      </c>
      <c r="F148" s="56">
        <v>0</v>
      </c>
    </row>
    <row r="149" spans="1:6" ht="15">
      <c r="A149" s="54" t="s">
        <v>328</v>
      </c>
      <c r="B149" s="49" t="s">
        <v>329</v>
      </c>
      <c r="C149" s="39">
        <v>0.14562736509753885</v>
      </c>
      <c r="D149" s="50">
        <v>0.14638618267707187</v>
      </c>
      <c r="E149" s="55">
        <v>0</v>
      </c>
      <c r="F149" s="56">
        <v>0</v>
      </c>
    </row>
    <row r="150" spans="1:6" ht="15">
      <c r="A150" s="54" t="s">
        <v>330</v>
      </c>
      <c r="B150" s="49" t="s">
        <v>331</v>
      </c>
      <c r="C150" s="39">
        <v>0.07312184653444886</v>
      </c>
      <c r="D150" s="50">
        <v>0.0729326507672087</v>
      </c>
      <c r="E150" s="55">
        <v>0</v>
      </c>
      <c r="F150" s="56">
        <v>0</v>
      </c>
    </row>
    <row r="151" spans="1:6" ht="15">
      <c r="A151" s="54" t="s">
        <v>332</v>
      </c>
      <c r="B151" s="49" t="s">
        <v>333</v>
      </c>
      <c r="C151" s="39"/>
      <c r="D151" s="50">
        <v>0.24518519947677844</v>
      </c>
      <c r="E151" s="55">
        <v>0</v>
      </c>
      <c r="F151" s="56">
        <v>0</v>
      </c>
    </row>
    <row r="152" spans="1:6" ht="15">
      <c r="A152" s="54" t="s">
        <v>334</v>
      </c>
      <c r="B152" s="49" t="s">
        <v>335</v>
      </c>
      <c r="C152" s="39">
        <v>0.18632245001926726</v>
      </c>
      <c r="D152" s="50">
        <v>0.18584252326673875</v>
      </c>
      <c r="E152" s="55">
        <v>0</v>
      </c>
      <c r="F152" s="56">
        <v>0</v>
      </c>
    </row>
    <row r="153" spans="1:6" ht="15">
      <c r="A153" s="54" t="s">
        <v>336</v>
      </c>
      <c r="B153" s="49" t="s">
        <v>337</v>
      </c>
      <c r="C153" s="39">
        <v>0.10565069204782096</v>
      </c>
      <c r="D153" s="50">
        <v>0.10537977714797189</v>
      </c>
      <c r="E153" s="55">
        <v>0</v>
      </c>
      <c r="F153" s="56">
        <v>0</v>
      </c>
    </row>
    <row r="154" spans="1:6" ht="15">
      <c r="A154" s="54" t="s">
        <v>338</v>
      </c>
      <c r="B154" s="49" t="s">
        <v>339</v>
      </c>
      <c r="C154" s="39">
        <v>0.0877839579326684</v>
      </c>
      <c r="D154" s="50">
        <v>0.08758249855781278</v>
      </c>
      <c r="E154" s="55">
        <v>0</v>
      </c>
      <c r="F154" s="56">
        <v>0</v>
      </c>
    </row>
    <row r="155" spans="1:6" ht="15">
      <c r="A155" s="54" t="s">
        <v>340</v>
      </c>
      <c r="B155" s="49" t="s">
        <v>341</v>
      </c>
      <c r="C155" s="39">
        <v>0.09281103565219409</v>
      </c>
      <c r="D155" s="50">
        <v>0.09282016831953296</v>
      </c>
      <c r="E155" s="55">
        <v>0</v>
      </c>
      <c r="F155" s="56">
        <v>1</v>
      </c>
    </row>
    <row r="156" spans="1:6" ht="15">
      <c r="A156" s="54" t="s">
        <v>342</v>
      </c>
      <c r="B156" s="49" t="s">
        <v>343</v>
      </c>
      <c r="C156" s="39">
        <v>0.2032768875573847</v>
      </c>
      <c r="D156" s="50">
        <v>0.20281714374125442</v>
      </c>
      <c r="E156" s="55">
        <v>0</v>
      </c>
      <c r="F156" s="56">
        <v>0</v>
      </c>
    </row>
    <row r="157" spans="1:6" ht="15">
      <c r="A157" s="54" t="s">
        <v>344</v>
      </c>
      <c r="B157" s="49" t="s">
        <v>345</v>
      </c>
      <c r="C157" s="39">
        <v>0.1559740032406186</v>
      </c>
      <c r="D157" s="50">
        <v>0.1555625202382535</v>
      </c>
      <c r="E157" s="55">
        <v>0</v>
      </c>
      <c r="F157" s="56">
        <v>0</v>
      </c>
    </row>
    <row r="158" spans="1:6" ht="15">
      <c r="A158" s="54" t="s">
        <v>346</v>
      </c>
      <c r="B158" s="49" t="s">
        <v>347</v>
      </c>
      <c r="C158" s="39">
        <v>0.07487793786977101</v>
      </c>
      <c r="D158" s="50">
        <v>0.07488153423875976</v>
      </c>
      <c r="E158" s="55">
        <v>0</v>
      </c>
      <c r="F158" s="56">
        <v>0</v>
      </c>
    </row>
    <row r="159" spans="1:6" ht="15">
      <c r="A159" s="54" t="s">
        <v>348</v>
      </c>
      <c r="B159" s="49" t="s">
        <v>349</v>
      </c>
      <c r="C159" s="39">
        <v>0.18509558892762076</v>
      </c>
      <c r="D159" s="50">
        <v>0.18481396740915995</v>
      </c>
      <c r="E159" s="55">
        <v>0</v>
      </c>
      <c r="F159" s="56">
        <v>0</v>
      </c>
    </row>
    <row r="160" spans="1:6" ht="15">
      <c r="A160" s="54" t="s">
        <v>350</v>
      </c>
      <c r="B160" s="49" t="s">
        <v>351</v>
      </c>
      <c r="C160" s="39">
        <v>0.27614908307374875</v>
      </c>
      <c r="D160" s="50">
        <v>0.27612448407869405</v>
      </c>
      <c r="E160" s="55">
        <v>0</v>
      </c>
      <c r="F160" s="56">
        <v>0</v>
      </c>
    </row>
    <row r="161" spans="1:6" ht="15">
      <c r="A161" s="61" t="s">
        <v>352</v>
      </c>
      <c r="B161" s="49" t="s">
        <v>353</v>
      </c>
      <c r="C161" s="39">
        <v>0.11643571438840185</v>
      </c>
      <c r="D161" s="50">
        <v>0.1161896193633747</v>
      </c>
      <c r="E161" s="55">
        <v>0</v>
      </c>
      <c r="F161" s="56">
        <v>0</v>
      </c>
    </row>
    <row r="162" spans="1:6" ht="15">
      <c r="A162" s="54" t="s">
        <v>354</v>
      </c>
      <c r="B162" s="49" t="s">
        <v>355</v>
      </c>
      <c r="C162" s="39">
        <v>0.06162110700140962</v>
      </c>
      <c r="D162" s="50">
        <v>0.06152377558428844</v>
      </c>
      <c r="E162" s="55">
        <v>0</v>
      </c>
      <c r="F162" s="56">
        <v>0</v>
      </c>
    </row>
    <row r="163" spans="1:6" ht="15">
      <c r="A163" s="54" t="s">
        <v>356</v>
      </c>
      <c r="B163" s="49" t="s">
        <v>357</v>
      </c>
      <c r="C163" s="39">
        <v>0.28985620674214735</v>
      </c>
      <c r="D163" s="50">
        <v>0.2892904560105883</v>
      </c>
      <c r="E163" s="55">
        <v>0</v>
      </c>
      <c r="F163" s="56">
        <v>0</v>
      </c>
    </row>
    <row r="164" spans="1:6" ht="15">
      <c r="A164" s="54" t="s">
        <v>358</v>
      </c>
      <c r="B164" s="49" t="s">
        <v>359</v>
      </c>
      <c r="C164" s="39">
        <v>0.0823988790029927</v>
      </c>
      <c r="D164" s="50">
        <v>0.08210255360097841</v>
      </c>
      <c r="E164" s="55">
        <v>0</v>
      </c>
      <c r="F164" s="56">
        <v>0</v>
      </c>
    </row>
    <row r="165" spans="1:6" ht="15">
      <c r="A165" s="54" t="s">
        <v>360</v>
      </c>
      <c r="B165" s="49" t="s">
        <v>361</v>
      </c>
      <c r="C165" s="39">
        <v>0.20924897900863845</v>
      </c>
      <c r="D165" s="50">
        <v>0.20923485578438414</v>
      </c>
      <c r="E165" s="55">
        <v>0</v>
      </c>
      <c r="F165" s="56">
        <v>0</v>
      </c>
    </row>
    <row r="166" spans="1:6" ht="15">
      <c r="A166" s="54" t="s">
        <v>362</v>
      </c>
      <c r="B166" s="49" t="s">
        <v>363</v>
      </c>
      <c r="C166" s="39">
        <v>0.11656752198805843</v>
      </c>
      <c r="D166" s="50">
        <v>0.11625884408265413</v>
      </c>
      <c r="E166" s="55">
        <v>0</v>
      </c>
      <c r="F166" s="56">
        <v>0</v>
      </c>
    </row>
    <row r="167" spans="1:6" ht="15">
      <c r="A167" s="54" t="s">
        <v>364</v>
      </c>
      <c r="B167" s="57" t="s">
        <v>365</v>
      </c>
      <c r="C167" s="39">
        <v>0.11883741168242416</v>
      </c>
      <c r="D167" s="50">
        <v>0.11883907098799823</v>
      </c>
      <c r="E167" s="55">
        <v>0</v>
      </c>
      <c r="F167" s="56">
        <v>0</v>
      </c>
    </row>
    <row r="168" spans="1:6" ht="15">
      <c r="A168" s="54" t="s">
        <v>366</v>
      </c>
      <c r="B168" s="49" t="s">
        <v>367</v>
      </c>
      <c r="C168" s="39">
        <v>0.22260869304114717</v>
      </c>
      <c r="D168" s="50">
        <v>0.22254186132581144</v>
      </c>
      <c r="E168" s="55">
        <v>0</v>
      </c>
      <c r="F168" s="56">
        <v>0</v>
      </c>
    </row>
    <row r="169" spans="1:6" ht="15">
      <c r="A169" s="54" t="s">
        <v>368</v>
      </c>
      <c r="B169" s="49" t="s">
        <v>369</v>
      </c>
      <c r="C169" s="39">
        <v>0.16323230159892987</v>
      </c>
      <c r="D169" s="50">
        <v>0.1627116916305077</v>
      </c>
      <c r="E169" s="55">
        <v>0</v>
      </c>
      <c r="F169" s="56">
        <v>0</v>
      </c>
    </row>
    <row r="170" spans="1:6" ht="15">
      <c r="A170" s="54" t="s">
        <v>370</v>
      </c>
      <c r="B170" s="49" t="s">
        <v>371</v>
      </c>
      <c r="C170" s="39">
        <v>0.16878707741567087</v>
      </c>
      <c r="D170" s="50">
        <v>0.16880048050526475</v>
      </c>
      <c r="E170" s="55">
        <v>0</v>
      </c>
      <c r="F170" s="56">
        <v>0</v>
      </c>
    </row>
    <row r="171" spans="1:6" ht="15">
      <c r="A171" s="54" t="s">
        <v>372</v>
      </c>
      <c r="B171" s="49" t="s">
        <v>373</v>
      </c>
      <c r="C171" s="39">
        <v>0.10914417952080997</v>
      </c>
      <c r="D171" s="50">
        <v>0.10856894978463286</v>
      </c>
      <c r="E171" s="55">
        <v>0</v>
      </c>
      <c r="F171" s="56">
        <v>1</v>
      </c>
    </row>
    <row r="172" spans="1:6" ht="15">
      <c r="A172" s="54" t="s">
        <v>374</v>
      </c>
      <c r="B172" s="49" t="s">
        <v>375</v>
      </c>
      <c r="C172" s="39">
        <v>0.15046648944154745</v>
      </c>
      <c r="D172" s="50">
        <v>0.15007077694112736</v>
      </c>
      <c r="E172" s="55">
        <v>0</v>
      </c>
      <c r="F172" s="56">
        <v>0</v>
      </c>
    </row>
    <row r="173" spans="1:6" ht="15">
      <c r="A173" s="54" t="s">
        <v>376</v>
      </c>
      <c r="B173" s="49" t="s">
        <v>377</v>
      </c>
      <c r="C173" s="39">
        <v>0.352902965103736</v>
      </c>
      <c r="D173" s="50">
        <v>0.3514654545110706</v>
      </c>
      <c r="E173" s="55">
        <v>0</v>
      </c>
      <c r="F173" s="56">
        <v>0</v>
      </c>
    </row>
    <row r="174" spans="1:6" ht="15">
      <c r="A174" s="61" t="s">
        <v>378</v>
      </c>
      <c r="B174" s="49" t="s">
        <v>379</v>
      </c>
      <c r="C174" s="39">
        <v>0.14140473179862043</v>
      </c>
      <c r="D174" s="50">
        <v>0.14136055606076411</v>
      </c>
      <c r="E174" s="55">
        <v>0</v>
      </c>
      <c r="F174" s="56">
        <v>0</v>
      </c>
    </row>
    <row r="175" spans="1:6" ht="15">
      <c r="A175" s="54" t="s">
        <v>380</v>
      </c>
      <c r="B175" s="49" t="s">
        <v>381</v>
      </c>
      <c r="C175" s="39">
        <v>0.20670863041485693</v>
      </c>
      <c r="D175" s="50">
        <v>0.20618308267846513</v>
      </c>
      <c r="E175" s="55">
        <v>0</v>
      </c>
      <c r="F175" s="56">
        <v>0</v>
      </c>
    </row>
    <row r="176" spans="1:6" ht="15">
      <c r="A176" s="54" t="s">
        <v>382</v>
      </c>
      <c r="B176" s="49" t="s">
        <v>383</v>
      </c>
      <c r="C176" s="39">
        <v>0.086637430512371</v>
      </c>
      <c r="D176" s="50">
        <v>0.08644077177724409</v>
      </c>
      <c r="E176" s="55">
        <v>0</v>
      </c>
      <c r="F176" s="56">
        <v>0</v>
      </c>
    </row>
    <row r="177" spans="1:6" ht="15">
      <c r="A177" s="54" t="s">
        <v>384</v>
      </c>
      <c r="B177" s="57" t="s">
        <v>385</v>
      </c>
      <c r="C177" s="39">
        <v>0.10409788859345243</v>
      </c>
      <c r="D177" s="58">
        <v>0.10375067540655084</v>
      </c>
      <c r="E177" s="55">
        <v>0</v>
      </c>
      <c r="F177" s="56">
        <v>0</v>
      </c>
    </row>
    <row r="178" spans="1:6" ht="15">
      <c r="A178" s="54" t="s">
        <v>386</v>
      </c>
      <c r="B178" s="57" t="s">
        <v>387</v>
      </c>
      <c r="C178" s="39">
        <v>0.11673901378058116</v>
      </c>
      <c r="D178" s="50">
        <v>0.11636503537420732</v>
      </c>
      <c r="E178" s="55">
        <v>0</v>
      </c>
      <c r="F178" s="56">
        <v>0</v>
      </c>
    </row>
    <row r="179" spans="1:6" ht="15">
      <c r="A179" s="54" t="s">
        <v>388</v>
      </c>
      <c r="B179" s="49" t="s">
        <v>389</v>
      </c>
      <c r="C179" s="39">
        <v>0.13475335596422583</v>
      </c>
      <c r="D179" s="50">
        <v>0.13437030434136268</v>
      </c>
      <c r="E179" s="55">
        <v>0</v>
      </c>
      <c r="F179" s="56">
        <v>0</v>
      </c>
    </row>
    <row r="180" spans="1:6" ht="15">
      <c r="A180" s="54" t="s">
        <v>390</v>
      </c>
      <c r="B180" s="49" t="s">
        <v>391</v>
      </c>
      <c r="C180" s="39">
        <v>0.05565938215436972</v>
      </c>
      <c r="D180" s="50">
        <v>0.05558471869640079</v>
      </c>
      <c r="E180" s="55">
        <v>0</v>
      </c>
      <c r="F180" s="56">
        <v>0</v>
      </c>
    </row>
    <row r="181" spans="1:6" ht="15">
      <c r="A181" s="54" t="s">
        <v>392</v>
      </c>
      <c r="B181" s="49" t="s">
        <v>393</v>
      </c>
      <c r="C181" s="39">
        <v>0.0984195508701696</v>
      </c>
      <c r="D181" s="50">
        <v>0.0981397826571864</v>
      </c>
      <c r="E181" s="55">
        <v>0</v>
      </c>
      <c r="F181" s="56">
        <v>0</v>
      </c>
    </row>
    <row r="182" spans="1:6" ht="15">
      <c r="A182" s="54" t="s">
        <v>394</v>
      </c>
      <c r="B182" s="49" t="s">
        <v>395</v>
      </c>
      <c r="C182" s="39">
        <v>0.13318587960157113</v>
      </c>
      <c r="D182" s="50">
        <v>0.1331136442529938</v>
      </c>
      <c r="E182" s="55">
        <v>0</v>
      </c>
      <c r="F182" s="56">
        <v>0</v>
      </c>
    </row>
    <row r="183" spans="1:6" ht="15">
      <c r="A183" s="54" t="s">
        <v>396</v>
      </c>
      <c r="B183" s="57" t="s">
        <v>397</v>
      </c>
      <c r="C183" s="39">
        <v>0.07970446095778652</v>
      </c>
      <c r="D183" s="50">
        <v>0.07959079990695458</v>
      </c>
      <c r="E183" s="55">
        <v>0</v>
      </c>
      <c r="F183" s="56">
        <v>0</v>
      </c>
    </row>
    <row r="184" spans="1:6" ht="15">
      <c r="A184" s="54" t="s">
        <v>398</v>
      </c>
      <c r="B184" s="49" t="s">
        <v>399</v>
      </c>
      <c r="C184" s="39">
        <v>0.1528357244678489</v>
      </c>
      <c r="D184" s="50">
        <v>0.15231893878598488</v>
      </c>
      <c r="E184" s="55">
        <v>0</v>
      </c>
      <c r="F184" s="56">
        <v>0</v>
      </c>
    </row>
    <row r="185" spans="1:6" ht="15">
      <c r="A185" s="54" t="s">
        <v>400</v>
      </c>
      <c r="B185" s="49" t="s">
        <v>401</v>
      </c>
      <c r="C185" s="39">
        <v>0.2627100130543842</v>
      </c>
      <c r="D185" s="50">
        <v>0.2626427559379808</v>
      </c>
      <c r="E185" s="55">
        <v>0</v>
      </c>
      <c r="F185" s="56">
        <v>0</v>
      </c>
    </row>
    <row r="186" spans="1:6" ht="15">
      <c r="A186" s="54" t="s">
        <v>402</v>
      </c>
      <c r="B186" s="49" t="s">
        <v>403</v>
      </c>
      <c r="C186" s="39">
        <v>0.23802127052277378</v>
      </c>
      <c r="D186" s="50">
        <v>0.23745756127034504</v>
      </c>
      <c r="E186" s="55">
        <v>0</v>
      </c>
      <c r="F186" s="56">
        <v>0</v>
      </c>
    </row>
    <row r="187" spans="1:6" ht="15">
      <c r="A187" s="54" t="s">
        <v>404</v>
      </c>
      <c r="B187" s="49" t="s">
        <v>405</v>
      </c>
      <c r="C187" s="39">
        <v>0.11941242599791596</v>
      </c>
      <c r="D187" s="50">
        <v>0.11967093533489365</v>
      </c>
      <c r="E187" s="55">
        <v>0</v>
      </c>
      <c r="F187" s="56">
        <v>0</v>
      </c>
    </row>
    <row r="188" spans="1:6" ht="15">
      <c r="A188" s="54" t="s">
        <v>406</v>
      </c>
      <c r="B188" s="49" t="s">
        <v>407</v>
      </c>
      <c r="C188" s="39">
        <v>0.06455703453897375</v>
      </c>
      <c r="D188" s="50">
        <v>0.06462339140882523</v>
      </c>
      <c r="E188" s="55">
        <v>0</v>
      </c>
      <c r="F188" s="56">
        <v>0</v>
      </c>
    </row>
    <row r="189" spans="1:6" ht="15">
      <c r="A189" s="54" t="s">
        <v>408</v>
      </c>
      <c r="B189" s="49" t="s">
        <v>409</v>
      </c>
      <c r="C189" s="39">
        <v>0.30902574401559535</v>
      </c>
      <c r="D189" s="50">
        <v>0.3084775440078956</v>
      </c>
      <c r="E189" s="55">
        <v>0</v>
      </c>
      <c r="F189" s="56">
        <v>0</v>
      </c>
    </row>
    <row r="190" spans="1:6" ht="15">
      <c r="A190" s="54" t="s">
        <v>410</v>
      </c>
      <c r="B190" s="49" t="s">
        <v>411</v>
      </c>
      <c r="C190" s="39">
        <v>0.13320352864503576</v>
      </c>
      <c r="D190" s="50">
        <v>0.13281148391293135</v>
      </c>
      <c r="E190" s="55">
        <v>0</v>
      </c>
      <c r="F190" s="56">
        <v>0</v>
      </c>
    </row>
    <row r="191" spans="1:6" ht="15">
      <c r="A191" s="54" t="s">
        <v>412</v>
      </c>
      <c r="B191" s="49" t="s">
        <v>413</v>
      </c>
      <c r="C191" s="39">
        <v>0.2009690901318509</v>
      </c>
      <c r="D191" s="50">
        <v>0.20086873880272205</v>
      </c>
      <c r="E191" s="55">
        <v>0</v>
      </c>
      <c r="F191" s="56">
        <v>0</v>
      </c>
    </row>
    <row r="192" spans="1:6" ht="15">
      <c r="A192" s="54" t="s">
        <v>414</v>
      </c>
      <c r="B192" s="57" t="s">
        <v>415</v>
      </c>
      <c r="C192" s="39">
        <v>0.08097088442537603</v>
      </c>
      <c r="D192" s="50">
        <v>0.08086561602155515</v>
      </c>
      <c r="E192" s="55">
        <v>0</v>
      </c>
      <c r="F192" s="56">
        <v>0</v>
      </c>
    </row>
    <row r="193" spans="1:6" ht="15">
      <c r="A193" s="54" t="s">
        <v>416</v>
      </c>
      <c r="B193" s="49" t="s">
        <v>417</v>
      </c>
      <c r="C193" s="39">
        <v>0.18976776243416962</v>
      </c>
      <c r="D193" s="50">
        <v>0.18931076092931998</v>
      </c>
      <c r="E193" s="55">
        <v>0</v>
      </c>
      <c r="F193" s="56">
        <v>0</v>
      </c>
    </row>
    <row r="194" spans="1:6" ht="15">
      <c r="A194" s="54" t="s">
        <v>418</v>
      </c>
      <c r="B194" s="49" t="s">
        <v>419</v>
      </c>
      <c r="C194" s="39">
        <v>0.18819581802353058</v>
      </c>
      <c r="D194" s="50">
        <v>0.18822248842945422</v>
      </c>
      <c r="E194" s="55">
        <v>0</v>
      </c>
      <c r="F194" s="56">
        <v>0</v>
      </c>
    </row>
    <row r="195" spans="1:6" ht="15">
      <c r="A195" s="54" t="s">
        <v>420</v>
      </c>
      <c r="B195" s="49" t="s">
        <v>421</v>
      </c>
      <c r="C195" s="39">
        <v>0.2197347782558044</v>
      </c>
      <c r="D195" s="50">
        <v>0.21913963989195373</v>
      </c>
      <c r="E195" s="55">
        <v>0</v>
      </c>
      <c r="F195" s="56">
        <v>0</v>
      </c>
    </row>
    <row r="196" spans="1:6" ht="15">
      <c r="A196" s="54" t="s">
        <v>422</v>
      </c>
      <c r="B196" s="49" t="s">
        <v>423</v>
      </c>
      <c r="C196" s="39">
        <v>0.24352068786740977</v>
      </c>
      <c r="D196" s="50">
        <v>0.24343793268598396</v>
      </c>
      <c r="E196" s="55">
        <v>0</v>
      </c>
      <c r="F196" s="56">
        <v>0</v>
      </c>
    </row>
    <row r="197" spans="1:6" ht="15">
      <c r="A197" s="54" t="s">
        <v>424</v>
      </c>
      <c r="B197" s="49" t="s">
        <v>425</v>
      </c>
      <c r="C197" s="39">
        <v>0.20178019073869724</v>
      </c>
      <c r="D197" s="50">
        <v>0.2012073630051837</v>
      </c>
      <c r="E197" s="55">
        <v>0</v>
      </c>
      <c r="F197" s="56">
        <v>0</v>
      </c>
    </row>
    <row r="198" spans="1:6" ht="15">
      <c r="A198" s="54" t="s">
        <v>426</v>
      </c>
      <c r="B198" s="49" t="s">
        <v>427</v>
      </c>
      <c r="C198" s="39">
        <v>0.10066132474817695</v>
      </c>
      <c r="D198" s="50">
        <v>0.10255482571351662</v>
      </c>
      <c r="E198" s="55">
        <v>0</v>
      </c>
      <c r="F198" s="56">
        <v>0</v>
      </c>
    </row>
    <row r="199" spans="1:6" ht="15">
      <c r="A199" s="54" t="s">
        <v>428</v>
      </c>
      <c r="B199" s="49" t="s">
        <v>429</v>
      </c>
      <c r="C199" s="39">
        <v>0.12752333654606252</v>
      </c>
      <c r="D199" s="50">
        <v>0.12724734058297726</v>
      </c>
      <c r="E199" s="55">
        <v>0</v>
      </c>
      <c r="F199" s="56">
        <v>0</v>
      </c>
    </row>
    <row r="200" spans="1:6" ht="15">
      <c r="A200" s="54" t="s">
        <v>430</v>
      </c>
      <c r="B200" s="49" t="s">
        <v>431</v>
      </c>
      <c r="C200" s="39">
        <v>0.27121315835842996</v>
      </c>
      <c r="D200" s="50">
        <v>0.27083932613817635</v>
      </c>
      <c r="E200" s="55">
        <v>0</v>
      </c>
      <c r="F200" s="56">
        <v>0</v>
      </c>
    </row>
    <row r="201" spans="1:6" ht="15">
      <c r="A201" s="54" t="s">
        <v>432</v>
      </c>
      <c r="B201" s="49" t="s">
        <v>433</v>
      </c>
      <c r="C201" s="39">
        <v>0.08653169582532205</v>
      </c>
      <c r="D201" s="50">
        <v>0.08630352633575034</v>
      </c>
      <c r="E201" s="55">
        <v>0</v>
      </c>
      <c r="F201" s="56">
        <v>0</v>
      </c>
    </row>
    <row r="202" spans="1:6" ht="15">
      <c r="A202" s="54" t="s">
        <v>434</v>
      </c>
      <c r="B202" s="49" t="s">
        <v>435</v>
      </c>
      <c r="C202" s="39">
        <v>0.19904840791070189</v>
      </c>
      <c r="D202" s="50">
        <v>0.1985132010538166</v>
      </c>
      <c r="E202" s="55">
        <v>0</v>
      </c>
      <c r="F202" s="56">
        <v>0</v>
      </c>
    </row>
    <row r="203" spans="1:6" ht="15">
      <c r="A203" s="54" t="s">
        <v>436</v>
      </c>
      <c r="B203" s="49" t="s">
        <v>437</v>
      </c>
      <c r="C203" s="39">
        <v>0.14445412521832424</v>
      </c>
      <c r="D203" s="50">
        <v>0.14492227317362466</v>
      </c>
      <c r="E203" s="55">
        <v>0</v>
      </c>
      <c r="F203" s="56">
        <v>0</v>
      </c>
    </row>
    <row r="204" spans="1:6" ht="15">
      <c r="A204" s="54" t="s">
        <v>438</v>
      </c>
      <c r="B204" s="49" t="s">
        <v>439</v>
      </c>
      <c r="C204" s="39">
        <v>0.08200137761683965</v>
      </c>
      <c r="D204" s="50">
        <v>0.08176965062533464</v>
      </c>
      <c r="E204" s="55">
        <v>0</v>
      </c>
      <c r="F204" s="56">
        <v>0</v>
      </c>
    </row>
    <row r="205" spans="1:6" ht="15">
      <c r="A205" s="54" t="s">
        <v>440</v>
      </c>
      <c r="B205" s="49" t="s">
        <v>441</v>
      </c>
      <c r="C205" s="39">
        <v>0.16107396755814055</v>
      </c>
      <c r="D205" s="50">
        <v>0.16052256100462362</v>
      </c>
      <c r="E205" s="55">
        <v>0</v>
      </c>
      <c r="F205" s="56">
        <v>0</v>
      </c>
    </row>
    <row r="206" spans="1:6" ht="15">
      <c r="A206" s="54" t="s">
        <v>442</v>
      </c>
      <c r="B206" s="49" t="s">
        <v>443</v>
      </c>
      <c r="C206" s="39">
        <v>0.12817591855866786</v>
      </c>
      <c r="D206" s="50">
        <v>0.12777154852589953</v>
      </c>
      <c r="E206" s="55">
        <v>0</v>
      </c>
      <c r="F206" s="56">
        <v>0</v>
      </c>
    </row>
    <row r="207" spans="1:6" ht="15">
      <c r="A207" s="54" t="s">
        <v>444</v>
      </c>
      <c r="B207" s="49" t="s">
        <v>445</v>
      </c>
      <c r="C207" s="39">
        <v>0.10357779688204954</v>
      </c>
      <c r="D207" s="50">
        <v>0.10325721503257007</v>
      </c>
      <c r="E207" s="55">
        <v>0</v>
      </c>
      <c r="F207" s="56">
        <v>0</v>
      </c>
    </row>
    <row r="208" spans="1:6" ht="15">
      <c r="A208" s="54" t="s">
        <v>446</v>
      </c>
      <c r="B208" s="49" t="s">
        <v>447</v>
      </c>
      <c r="C208" s="39">
        <v>0.07967152466229882</v>
      </c>
      <c r="D208" s="50">
        <v>0.07964432378600084</v>
      </c>
      <c r="E208" s="55">
        <v>0</v>
      </c>
      <c r="F208" s="56">
        <v>0</v>
      </c>
    </row>
    <row r="209" spans="1:6" ht="15">
      <c r="A209" s="54" t="s">
        <v>448</v>
      </c>
      <c r="B209" s="49" t="s">
        <v>449</v>
      </c>
      <c r="C209" s="39">
        <v>0.1558877384862939</v>
      </c>
      <c r="D209" s="50">
        <v>0.15589815388830983</v>
      </c>
      <c r="E209" s="55">
        <v>0</v>
      </c>
      <c r="F209" s="56">
        <v>0</v>
      </c>
    </row>
    <row r="210" spans="1:6" ht="15">
      <c r="A210" s="54" t="s">
        <v>450</v>
      </c>
      <c r="B210" s="49" t="s">
        <v>451</v>
      </c>
      <c r="C210" s="39">
        <v>0.07397738669350618</v>
      </c>
      <c r="D210" s="50">
        <v>0.07379593951702698</v>
      </c>
      <c r="E210" s="55">
        <v>0</v>
      </c>
      <c r="F210" s="56">
        <v>0</v>
      </c>
    </row>
    <row r="211" spans="1:6" ht="15">
      <c r="A211" s="54" t="s">
        <v>452</v>
      </c>
      <c r="B211" s="49" t="s">
        <v>453</v>
      </c>
      <c r="C211" s="39">
        <v>0.07948816410094844</v>
      </c>
      <c r="D211" s="50">
        <v>0.0792745112661286</v>
      </c>
      <c r="E211" s="55">
        <v>0</v>
      </c>
      <c r="F211" s="56">
        <v>0</v>
      </c>
    </row>
    <row r="212" spans="1:6" ht="15">
      <c r="A212" s="54" t="s">
        <v>454</v>
      </c>
      <c r="B212" s="49" t="s">
        <v>455</v>
      </c>
      <c r="C212" s="39">
        <v>0.16819565285438523</v>
      </c>
      <c r="D212" s="58">
        <v>0.16793266355831887</v>
      </c>
      <c r="E212" s="55">
        <v>0</v>
      </c>
      <c r="F212" s="56">
        <v>0</v>
      </c>
    </row>
    <row r="213" spans="1:6" ht="15">
      <c r="A213" s="54" t="s">
        <v>456</v>
      </c>
      <c r="B213" s="57" t="s">
        <v>457</v>
      </c>
      <c r="C213" s="39">
        <v>0.10700098864669151</v>
      </c>
      <c r="D213" s="58">
        <v>0.10678142548611147</v>
      </c>
      <c r="E213" s="55">
        <v>0</v>
      </c>
      <c r="F213" s="56">
        <v>0</v>
      </c>
    </row>
    <row r="214" spans="1:6" ht="15">
      <c r="A214" s="54" t="s">
        <v>458</v>
      </c>
      <c r="B214" s="49" t="s">
        <v>459</v>
      </c>
      <c r="C214" s="39">
        <v>0.14435936986049208</v>
      </c>
      <c r="D214" s="50">
        <v>0.14410311934763642</v>
      </c>
      <c r="E214" s="55">
        <v>0</v>
      </c>
      <c r="F214" s="56">
        <v>0</v>
      </c>
    </row>
    <row r="215" spans="1:6" ht="15">
      <c r="A215" s="54" t="s">
        <v>460</v>
      </c>
      <c r="B215" s="49" t="s">
        <v>461</v>
      </c>
      <c r="C215" s="39">
        <v>0.2919994946205944</v>
      </c>
      <c r="D215" s="50">
        <v>0.29209284288485243</v>
      </c>
      <c r="E215" s="55">
        <v>0</v>
      </c>
      <c r="F215" s="56">
        <v>0</v>
      </c>
    </row>
    <row r="216" spans="1:6" ht="15">
      <c r="A216" s="54" t="s">
        <v>462</v>
      </c>
      <c r="B216" s="49" t="s">
        <v>463</v>
      </c>
      <c r="C216" s="39">
        <v>0.0763443170353109</v>
      </c>
      <c r="D216" s="50">
        <v>0.0761164147608582</v>
      </c>
      <c r="E216" s="55">
        <v>0</v>
      </c>
      <c r="F216" s="56">
        <v>0</v>
      </c>
    </row>
    <row r="217" spans="1:6" ht="15">
      <c r="A217" s="54" t="s">
        <v>464</v>
      </c>
      <c r="B217" s="49" t="s">
        <v>465</v>
      </c>
      <c r="C217" s="39">
        <v>0.07109063456199526</v>
      </c>
      <c r="D217" s="50">
        <v>0.07108107528593124</v>
      </c>
      <c r="E217" s="55">
        <v>0</v>
      </c>
      <c r="F217" s="56">
        <v>0</v>
      </c>
    </row>
    <row r="218" spans="1:6" ht="15">
      <c r="A218" s="54" t="s">
        <v>466</v>
      </c>
      <c r="B218" s="49" t="s">
        <v>467</v>
      </c>
      <c r="C218" s="39">
        <v>0.09399309227557112</v>
      </c>
      <c r="D218" s="50">
        <v>0.09399877183622028</v>
      </c>
      <c r="E218" s="55">
        <v>0</v>
      </c>
      <c r="F218" s="56">
        <v>0</v>
      </c>
    </row>
    <row r="219" spans="1:6" ht="15">
      <c r="A219" s="54" t="s">
        <v>468</v>
      </c>
      <c r="B219" s="49" t="s">
        <v>469</v>
      </c>
      <c r="C219" s="39">
        <v>0.10685773326929057</v>
      </c>
      <c r="D219" s="50">
        <v>0.10654276914773946</v>
      </c>
      <c r="E219" s="55">
        <v>0</v>
      </c>
      <c r="F219" s="56">
        <v>1</v>
      </c>
    </row>
    <row r="220" spans="1:6" ht="15">
      <c r="A220" s="54" t="s">
        <v>470</v>
      </c>
      <c r="B220" s="49" t="s">
        <v>471</v>
      </c>
      <c r="C220" s="39">
        <v>0.0684845363130806</v>
      </c>
      <c r="D220" s="50">
        <v>0.06827047110238224</v>
      </c>
      <c r="E220" s="55">
        <v>0</v>
      </c>
      <c r="F220" s="56">
        <v>0</v>
      </c>
    </row>
    <row r="221" spans="1:6" ht="15">
      <c r="A221" s="54" t="s">
        <v>472</v>
      </c>
      <c r="B221" s="49" t="s">
        <v>473</v>
      </c>
      <c r="C221" s="39">
        <v>0.15047773373269477</v>
      </c>
      <c r="D221" s="50">
        <v>0.15049454573410906</v>
      </c>
      <c r="E221" s="55">
        <v>0</v>
      </c>
      <c r="F221" s="56">
        <v>0</v>
      </c>
    </row>
    <row r="222" spans="1:6" ht="15">
      <c r="A222" s="54" t="s">
        <v>474</v>
      </c>
      <c r="B222" s="57" t="s">
        <v>475</v>
      </c>
      <c r="C222" s="39">
        <v>0.064570664408539</v>
      </c>
      <c r="D222" s="50">
        <v>0.06440621923034469</v>
      </c>
      <c r="E222" s="55">
        <v>0</v>
      </c>
      <c r="F222" s="56">
        <v>0</v>
      </c>
    </row>
    <row r="223" spans="1:6" ht="15">
      <c r="A223" s="54" t="s">
        <v>476</v>
      </c>
      <c r="B223" s="57" t="s">
        <v>477</v>
      </c>
      <c r="C223" s="39">
        <v>0.0894746549918061</v>
      </c>
      <c r="D223" s="50">
        <v>0.0892964244672645</v>
      </c>
      <c r="E223" s="55">
        <v>0</v>
      </c>
      <c r="F223" s="56">
        <v>0</v>
      </c>
    </row>
    <row r="224" spans="1:6" ht="15">
      <c r="A224" s="54" t="s">
        <v>478</v>
      </c>
      <c r="B224" s="49" t="s">
        <v>479</v>
      </c>
      <c r="C224" s="39">
        <v>0.09892185493517588</v>
      </c>
      <c r="D224" s="50">
        <v>0.09866545967788906</v>
      </c>
      <c r="E224" s="55">
        <v>0</v>
      </c>
      <c r="F224" s="56">
        <v>0</v>
      </c>
    </row>
    <row r="225" spans="1:6" ht="15">
      <c r="A225" s="54" t="s">
        <v>480</v>
      </c>
      <c r="B225" s="49" t="s">
        <v>481</v>
      </c>
      <c r="C225" s="39">
        <v>0.06839772738467978</v>
      </c>
      <c r="D225" s="50">
        <v>0.06825640072221534</v>
      </c>
      <c r="E225" s="55">
        <v>0</v>
      </c>
      <c r="F225" s="56">
        <v>0</v>
      </c>
    </row>
    <row r="226" spans="1:6" ht="15">
      <c r="A226" s="54" t="s">
        <v>480</v>
      </c>
      <c r="B226" s="49" t="s">
        <v>482</v>
      </c>
      <c r="C226" s="39">
        <v>0.10814630265742993</v>
      </c>
      <c r="D226" s="62">
        <v>0.1079228455836812</v>
      </c>
      <c r="E226" s="55">
        <v>1</v>
      </c>
      <c r="F226" s="56">
        <v>0</v>
      </c>
    </row>
    <row r="227" spans="1:6" ht="15">
      <c r="A227" s="54" t="s">
        <v>483</v>
      </c>
      <c r="B227" s="49" t="s">
        <v>484</v>
      </c>
      <c r="C227" s="39">
        <v>0.07014576012215662</v>
      </c>
      <c r="D227" s="50">
        <v>0.0703097654592128</v>
      </c>
      <c r="E227" s="55">
        <v>0</v>
      </c>
      <c r="F227" s="56">
        <v>0</v>
      </c>
    </row>
    <row r="228" spans="1:6" ht="15">
      <c r="A228" s="54" t="s">
        <v>485</v>
      </c>
      <c r="B228" s="49" t="s">
        <v>486</v>
      </c>
      <c r="C228" s="39">
        <v>0.15022520339659573</v>
      </c>
      <c r="D228" s="50">
        <v>0.14971045076128214</v>
      </c>
      <c r="E228" s="55">
        <v>0</v>
      </c>
      <c r="F228" s="56">
        <v>0</v>
      </c>
    </row>
    <row r="229" spans="1:6" ht="15">
      <c r="A229" s="54" t="s">
        <v>487</v>
      </c>
      <c r="B229" s="49" t="s">
        <v>488</v>
      </c>
      <c r="C229" s="39">
        <v>0.16759967794334363</v>
      </c>
      <c r="D229" s="50">
        <v>0.16741310831483452</v>
      </c>
      <c r="E229" s="55">
        <v>0</v>
      </c>
      <c r="F229" s="56">
        <v>0</v>
      </c>
    </row>
    <row r="230" spans="1:6" ht="15">
      <c r="A230" s="54" t="s">
        <v>489</v>
      </c>
      <c r="B230" s="49" t="s">
        <v>490</v>
      </c>
      <c r="C230" s="39">
        <v>0.1650438762798695</v>
      </c>
      <c r="D230" s="50">
        <v>0.1650627220933283</v>
      </c>
      <c r="E230" s="55">
        <v>0</v>
      </c>
      <c r="F230" s="56">
        <v>0</v>
      </c>
    </row>
    <row r="231" spans="1:6" ht="15">
      <c r="A231" s="54" t="s">
        <v>491</v>
      </c>
      <c r="B231" s="49" t="s">
        <v>492</v>
      </c>
      <c r="C231" s="39">
        <v>0.20465569797800823</v>
      </c>
      <c r="D231" s="50">
        <v>0.20402892697378694</v>
      </c>
      <c r="E231" s="55">
        <v>0</v>
      </c>
      <c r="F231" s="56">
        <v>0</v>
      </c>
    </row>
    <row r="232" spans="1:6" ht="15">
      <c r="A232" s="54" t="s">
        <v>493</v>
      </c>
      <c r="B232" s="49" t="s">
        <v>494</v>
      </c>
      <c r="C232" s="39">
        <v>0.06270414325817406</v>
      </c>
      <c r="D232" s="50">
        <v>0.06252937730047968</v>
      </c>
      <c r="E232" s="55">
        <v>0</v>
      </c>
      <c r="F232" s="56">
        <v>0</v>
      </c>
    </row>
    <row r="233" spans="1:6" ht="15">
      <c r="A233" s="54" t="s">
        <v>495</v>
      </c>
      <c r="B233" s="49" t="s">
        <v>496</v>
      </c>
      <c r="C233" s="39">
        <v>0.19885939560994537</v>
      </c>
      <c r="D233" s="50">
        <v>0.19872335387539125</v>
      </c>
      <c r="E233" s="55">
        <v>0</v>
      </c>
      <c r="F233" s="56">
        <v>0</v>
      </c>
    </row>
    <row r="234" spans="1:6" ht="15">
      <c r="A234" s="54" t="s">
        <v>497</v>
      </c>
      <c r="B234" s="49" t="s">
        <v>498</v>
      </c>
      <c r="C234" s="39">
        <v>0.1190530105489146</v>
      </c>
      <c r="D234" s="50">
        <v>0.11873251854873945</v>
      </c>
      <c r="E234" s="55">
        <v>0</v>
      </c>
      <c r="F234" s="56">
        <v>0</v>
      </c>
    </row>
    <row r="235" spans="1:6" ht="15">
      <c r="A235" s="54" t="s">
        <v>499</v>
      </c>
      <c r="B235" s="57" t="s">
        <v>500</v>
      </c>
      <c r="C235" s="39">
        <v>0.09417495120992665</v>
      </c>
      <c r="D235" s="50">
        <v>0.09397453095820966</v>
      </c>
      <c r="E235" s="55">
        <v>0</v>
      </c>
      <c r="F235" s="56">
        <v>0</v>
      </c>
    </row>
    <row r="236" spans="1:6" ht="15">
      <c r="A236" s="54" t="s">
        <v>501</v>
      </c>
      <c r="B236" s="49" t="s">
        <v>502</v>
      </c>
      <c r="C236" s="39">
        <v>0.06800687882831614</v>
      </c>
      <c r="D236" s="50">
        <v>0.06801276895217584</v>
      </c>
      <c r="E236" s="55">
        <v>0</v>
      </c>
      <c r="F236" s="56">
        <v>1</v>
      </c>
    </row>
    <row r="237" spans="1:6" ht="15">
      <c r="A237" s="54" t="s">
        <v>503</v>
      </c>
      <c r="B237" s="49" t="s">
        <v>504</v>
      </c>
      <c r="C237" s="39">
        <v>0.07140816911284775</v>
      </c>
      <c r="D237" s="50">
        <v>0.07124180568430172</v>
      </c>
      <c r="E237" s="55">
        <v>0</v>
      </c>
      <c r="F237" s="56">
        <v>0</v>
      </c>
    </row>
    <row r="238" spans="1:6" ht="15">
      <c r="A238" s="54" t="s">
        <v>505</v>
      </c>
      <c r="B238" s="57" t="s">
        <v>506</v>
      </c>
      <c r="C238" s="39">
        <v>0.10446440173432997</v>
      </c>
      <c r="D238" s="50">
        <v>0.10415751663954423</v>
      </c>
      <c r="E238" s="55">
        <v>0</v>
      </c>
      <c r="F238" s="56">
        <v>0</v>
      </c>
    </row>
    <row r="239" spans="1:6" ht="15">
      <c r="A239" s="54" t="s">
        <v>507</v>
      </c>
      <c r="B239" s="49" t="s">
        <v>508</v>
      </c>
      <c r="C239" s="39">
        <v>0.09576862049599931</v>
      </c>
      <c r="D239" s="50">
        <v>0.0954807070403548</v>
      </c>
      <c r="E239" s="55">
        <v>0</v>
      </c>
      <c r="F239" s="56">
        <v>0</v>
      </c>
    </row>
    <row r="240" spans="1:6" ht="15">
      <c r="A240" s="54" t="s">
        <v>509</v>
      </c>
      <c r="B240" s="49" t="s">
        <v>510</v>
      </c>
      <c r="C240" s="39">
        <v>0.17548296492006607</v>
      </c>
      <c r="D240" s="50">
        <v>0.174924391584379</v>
      </c>
      <c r="E240" s="55">
        <v>0</v>
      </c>
      <c r="F240" s="56">
        <v>0</v>
      </c>
    </row>
    <row r="241" spans="1:6" ht="15">
      <c r="A241" s="54" t="s">
        <v>511</v>
      </c>
      <c r="B241" s="49" t="s">
        <v>512</v>
      </c>
      <c r="C241" s="39">
        <v>0.0921736510020778</v>
      </c>
      <c r="D241" s="50">
        <v>0.09199244859351638</v>
      </c>
      <c r="E241" s="55">
        <v>0</v>
      </c>
      <c r="F241" s="56">
        <v>0</v>
      </c>
    </row>
    <row r="242" spans="1:6" ht="15">
      <c r="A242" s="54" t="s">
        <v>513</v>
      </c>
      <c r="B242" s="49" t="s">
        <v>514</v>
      </c>
      <c r="C242" s="39">
        <v>0.07063312379879633</v>
      </c>
      <c r="D242" s="50">
        <v>0.07053411673293608</v>
      </c>
      <c r="E242" s="55">
        <v>0</v>
      </c>
      <c r="F242" s="56">
        <v>0</v>
      </c>
    </row>
    <row r="243" spans="1:6" ht="15">
      <c r="A243" s="54" t="s">
        <v>515</v>
      </c>
      <c r="B243" s="57" t="s">
        <v>516</v>
      </c>
      <c r="C243" s="39">
        <v>0.1723743213592917</v>
      </c>
      <c r="D243" s="50">
        <v>0.172546753729378</v>
      </c>
      <c r="E243" s="55">
        <v>0</v>
      </c>
      <c r="F243" s="56">
        <v>0</v>
      </c>
    </row>
    <row r="244" spans="1:6" ht="15">
      <c r="A244" s="54" t="s">
        <v>517</v>
      </c>
      <c r="B244" s="49" t="s">
        <v>518</v>
      </c>
      <c r="C244" s="39">
        <v>0.1376431506485984</v>
      </c>
      <c r="D244" s="50">
        <v>0.13753202422155733</v>
      </c>
      <c r="E244" s="55">
        <v>0</v>
      </c>
      <c r="F244" s="56">
        <v>0</v>
      </c>
    </row>
    <row r="245" spans="1:6" ht="15">
      <c r="A245" s="54" t="s">
        <v>519</v>
      </c>
      <c r="B245" s="57" t="s">
        <v>520</v>
      </c>
      <c r="C245" s="39">
        <v>0.1642040887164451</v>
      </c>
      <c r="D245" s="50">
        <v>0.1638813094777361</v>
      </c>
      <c r="E245" s="55">
        <v>0</v>
      </c>
      <c r="F245" s="56">
        <v>0</v>
      </c>
    </row>
    <row r="246" spans="1:6" ht="15">
      <c r="A246" s="54" t="s">
        <v>521</v>
      </c>
      <c r="B246" s="49" t="s">
        <v>522</v>
      </c>
      <c r="C246" s="39">
        <v>0.0934382565444518</v>
      </c>
      <c r="D246" s="50">
        <v>0.09321275779071185</v>
      </c>
      <c r="E246" s="55">
        <v>0</v>
      </c>
      <c r="F246" s="56">
        <v>0</v>
      </c>
    </row>
    <row r="247" spans="1:6" ht="15">
      <c r="A247" s="54" t="s">
        <v>523</v>
      </c>
      <c r="B247" s="49" t="s">
        <v>524</v>
      </c>
      <c r="C247" s="39">
        <v>0.12169986835995106</v>
      </c>
      <c r="D247" s="50">
        <v>0.12134091636650471</v>
      </c>
      <c r="E247" s="55">
        <v>0</v>
      </c>
      <c r="F247" s="56">
        <v>0</v>
      </c>
    </row>
    <row r="248" spans="1:6" ht="15">
      <c r="A248" s="54" t="s">
        <v>525</v>
      </c>
      <c r="B248" s="49" t="s">
        <v>526</v>
      </c>
      <c r="C248" s="39">
        <v>0.1806721976263104</v>
      </c>
      <c r="D248" s="50">
        <v>0.180620164170186</v>
      </c>
      <c r="E248" s="55">
        <v>0</v>
      </c>
      <c r="F248" s="56">
        <v>0</v>
      </c>
    </row>
    <row r="249" spans="1:6" ht="15">
      <c r="A249" s="61" t="s">
        <v>527</v>
      </c>
      <c r="B249" s="49" t="s">
        <v>528</v>
      </c>
      <c r="C249" s="39">
        <v>0.18023108159618229</v>
      </c>
      <c r="D249" s="50">
        <v>0.18007264406638834</v>
      </c>
      <c r="E249" s="55">
        <v>0</v>
      </c>
      <c r="F249" s="56">
        <v>0</v>
      </c>
    </row>
    <row r="250" spans="1:6" ht="15">
      <c r="A250" s="54" t="s">
        <v>529</v>
      </c>
      <c r="B250" s="49" t="s">
        <v>530</v>
      </c>
      <c r="C250" s="39">
        <v>0.06025984416503372</v>
      </c>
      <c r="D250" s="50">
        <v>0.06010458852390679</v>
      </c>
      <c r="E250" s="55">
        <v>0</v>
      </c>
      <c r="F250" s="56">
        <v>0</v>
      </c>
    </row>
    <row r="251" spans="1:6" ht="15">
      <c r="A251" s="54" t="s">
        <v>531</v>
      </c>
      <c r="B251" s="49" t="s">
        <v>532</v>
      </c>
      <c r="C251" s="39">
        <v>0.05390744088437597</v>
      </c>
      <c r="D251" s="50">
        <v>0.0537661227011471</v>
      </c>
      <c r="E251" s="55">
        <v>0</v>
      </c>
      <c r="F251" s="56">
        <v>0</v>
      </c>
    </row>
    <row r="252" spans="1:6" ht="15">
      <c r="A252" s="54" t="s">
        <v>533</v>
      </c>
      <c r="B252" s="49" t="s">
        <v>534</v>
      </c>
      <c r="C252" s="39">
        <v>0.05166104022235225</v>
      </c>
      <c r="D252" s="50">
        <v>0.051630440024395804</v>
      </c>
      <c r="E252" s="55">
        <v>0</v>
      </c>
      <c r="F252" s="56">
        <v>0</v>
      </c>
    </row>
    <row r="253" spans="1:6" ht="15">
      <c r="A253" s="54" t="s">
        <v>535</v>
      </c>
      <c r="B253" s="49" t="s">
        <v>536</v>
      </c>
      <c r="C253" s="39">
        <v>0.054548794025817915</v>
      </c>
      <c r="D253" s="50">
        <v>0.05440094103683195</v>
      </c>
      <c r="E253" s="55">
        <v>0</v>
      </c>
      <c r="F253" s="56">
        <v>0</v>
      </c>
    </row>
    <row r="254" spans="1:6" ht="15">
      <c r="A254" s="54" t="s">
        <v>537</v>
      </c>
      <c r="B254" s="49" t="s">
        <v>538</v>
      </c>
      <c r="C254" s="39">
        <v>0.08976944302771366</v>
      </c>
      <c r="D254" s="50">
        <v>0.08945619550222764</v>
      </c>
      <c r="E254" s="55">
        <v>0</v>
      </c>
      <c r="F254" s="56">
        <v>0</v>
      </c>
    </row>
    <row r="255" spans="1:6" ht="15">
      <c r="A255" s="54" t="s">
        <v>539</v>
      </c>
      <c r="B255" s="49" t="s">
        <v>540</v>
      </c>
      <c r="C255" s="39">
        <v>0.11473477386492807</v>
      </c>
      <c r="D255" s="50">
        <v>0.1143833408356662</v>
      </c>
      <c r="E255" s="55">
        <v>0</v>
      </c>
      <c r="F255" s="56">
        <v>0</v>
      </c>
    </row>
    <row r="256" spans="1:6" ht="15">
      <c r="A256" s="54" t="s">
        <v>541</v>
      </c>
      <c r="B256" s="49" t="s">
        <v>542</v>
      </c>
      <c r="C256" s="39">
        <v>0.10730969137508234</v>
      </c>
      <c r="D256" s="50">
        <v>0.10715432793786231</v>
      </c>
      <c r="E256" s="55">
        <v>0</v>
      </c>
      <c r="F256" s="56">
        <v>0</v>
      </c>
    </row>
    <row r="257" spans="1:6" ht="15">
      <c r="A257" s="54" t="s">
        <v>543</v>
      </c>
      <c r="B257" s="49" t="s">
        <v>544</v>
      </c>
      <c r="C257" s="39">
        <v>0.0722560313910654</v>
      </c>
      <c r="D257" s="50">
        <v>0.07205816331319534</v>
      </c>
      <c r="E257" s="55">
        <v>0</v>
      </c>
      <c r="F257" s="56">
        <v>0</v>
      </c>
    </row>
    <row r="258" spans="1:6" ht="15">
      <c r="A258" s="54" t="s">
        <v>543</v>
      </c>
      <c r="B258" s="49" t="s">
        <v>545</v>
      </c>
      <c r="C258" s="39">
        <v>0.11424681694019563</v>
      </c>
      <c r="D258" s="50">
        <v>0.11393396003904115</v>
      </c>
      <c r="E258" s="55">
        <v>1</v>
      </c>
      <c r="F258" s="56">
        <v>0</v>
      </c>
    </row>
    <row r="259" spans="1:6" ht="15">
      <c r="A259" s="54" t="s">
        <v>546</v>
      </c>
      <c r="B259" s="49" t="s">
        <v>547</v>
      </c>
      <c r="C259" s="39">
        <v>0.126132021406686</v>
      </c>
      <c r="D259" s="50">
        <v>0.12607981568697665</v>
      </c>
      <c r="E259" s="55">
        <v>0</v>
      </c>
      <c r="F259" s="56">
        <v>0</v>
      </c>
    </row>
    <row r="260" spans="1:6" ht="15">
      <c r="A260" s="54" t="s">
        <v>548</v>
      </c>
      <c r="B260" s="57" t="s">
        <v>549</v>
      </c>
      <c r="C260" s="39">
        <v>0.19243953988425133</v>
      </c>
      <c r="D260" s="50">
        <v>0.1920874892608792</v>
      </c>
      <c r="E260" s="55">
        <v>0</v>
      </c>
      <c r="F260" s="56">
        <v>0</v>
      </c>
    </row>
    <row r="261" spans="1:6" ht="15">
      <c r="A261" s="54" t="s">
        <v>550</v>
      </c>
      <c r="B261" s="49" t="s">
        <v>551</v>
      </c>
      <c r="C261" s="39">
        <v>0.10519051333997165</v>
      </c>
      <c r="D261" s="50">
        <v>0.10514315247475997</v>
      </c>
      <c r="E261" s="55">
        <v>0</v>
      </c>
      <c r="F261" s="56">
        <v>0</v>
      </c>
    </row>
    <row r="262" spans="1:6" ht="15">
      <c r="A262" s="54" t="s">
        <v>552</v>
      </c>
      <c r="B262" s="49" t="s">
        <v>553</v>
      </c>
      <c r="C262" s="39">
        <v>0.07484643771240823</v>
      </c>
      <c r="D262" s="50">
        <v>0.07461005136248934</v>
      </c>
      <c r="E262" s="55">
        <v>0</v>
      </c>
      <c r="F262" s="56">
        <v>0</v>
      </c>
    </row>
    <row r="263" spans="1:6" ht="15">
      <c r="A263" s="54" t="s">
        <v>554</v>
      </c>
      <c r="B263" s="49" t="s">
        <v>555</v>
      </c>
      <c r="C263" s="39">
        <v>0.11647360375925113</v>
      </c>
      <c r="D263" s="50">
        <v>0.11605237315942912</v>
      </c>
      <c r="E263" s="55">
        <v>0</v>
      </c>
      <c r="F263" s="56">
        <v>0</v>
      </c>
    </row>
    <row r="264" spans="1:6" ht="15">
      <c r="A264" s="54" t="s">
        <v>556</v>
      </c>
      <c r="B264" s="49" t="s">
        <v>557</v>
      </c>
      <c r="C264" s="39">
        <v>0.23643734839105585</v>
      </c>
      <c r="D264" s="50">
        <v>0.2363078091528818</v>
      </c>
      <c r="E264" s="55">
        <v>0</v>
      </c>
      <c r="F264" s="56">
        <v>0</v>
      </c>
    </row>
    <row r="265" spans="1:6" ht="15">
      <c r="A265" s="54" t="s">
        <v>558</v>
      </c>
      <c r="B265" s="57" t="s">
        <v>559</v>
      </c>
      <c r="C265" s="39">
        <v>0.13253664803682136</v>
      </c>
      <c r="D265" s="58">
        <v>0.13217584027284013</v>
      </c>
      <c r="E265" s="55">
        <v>0</v>
      </c>
      <c r="F265" s="56">
        <v>0</v>
      </c>
    </row>
    <row r="266" spans="1:6" ht="15">
      <c r="A266" s="54" t="s">
        <v>560</v>
      </c>
      <c r="B266" s="49" t="s">
        <v>561</v>
      </c>
      <c r="C266" s="39">
        <v>0.10747708243975916</v>
      </c>
      <c r="D266" s="58">
        <v>0.10746622835402184</v>
      </c>
      <c r="E266" s="55">
        <v>0</v>
      </c>
      <c r="F266" s="56">
        <v>0</v>
      </c>
    </row>
    <row r="267" spans="1:6" ht="15">
      <c r="A267" s="54" t="s">
        <v>562</v>
      </c>
      <c r="B267" s="49" t="s">
        <v>563</v>
      </c>
      <c r="C267" s="39">
        <v>0.09764635717050063</v>
      </c>
      <c r="D267" s="50">
        <v>0.09732364792804135</v>
      </c>
      <c r="E267" s="55">
        <v>0</v>
      </c>
      <c r="F267" s="56">
        <v>0</v>
      </c>
    </row>
    <row r="268" spans="1:6" ht="15">
      <c r="A268" s="54" t="s">
        <v>564</v>
      </c>
      <c r="B268" s="49" t="s">
        <v>565</v>
      </c>
      <c r="C268" s="39">
        <v>0.07104601480327968</v>
      </c>
      <c r="D268" s="50">
        <v>0.0710024481092</v>
      </c>
      <c r="E268" s="55">
        <v>0</v>
      </c>
      <c r="F268" s="56">
        <v>0</v>
      </c>
    </row>
    <row r="269" spans="1:6" ht="15">
      <c r="A269" s="54" t="s">
        <v>566</v>
      </c>
      <c r="B269" s="49" t="s">
        <v>567</v>
      </c>
      <c r="C269" s="39">
        <v>0.07167642474778962</v>
      </c>
      <c r="D269" s="50">
        <v>0.07143055812556583</v>
      </c>
      <c r="E269" s="55">
        <v>0</v>
      </c>
      <c r="F269" s="56">
        <v>0</v>
      </c>
    </row>
    <row r="270" spans="1:6" ht="15">
      <c r="A270" s="54" t="s">
        <v>568</v>
      </c>
      <c r="B270" s="49" t="s">
        <v>569</v>
      </c>
      <c r="C270" s="39">
        <v>0.11592341909693472</v>
      </c>
      <c r="D270" s="50">
        <v>0.11592535820263318</v>
      </c>
      <c r="E270" s="55">
        <v>0</v>
      </c>
      <c r="F270" s="56">
        <v>0</v>
      </c>
    </row>
    <row r="271" spans="1:6" ht="15">
      <c r="A271" s="54" t="s">
        <v>570</v>
      </c>
      <c r="B271" s="49" t="s">
        <v>571</v>
      </c>
      <c r="C271" s="39">
        <v>0.18985467623671054</v>
      </c>
      <c r="D271" s="50">
        <v>0.1898365752914638</v>
      </c>
      <c r="E271" s="55">
        <v>0</v>
      </c>
      <c r="F271" s="56">
        <v>0</v>
      </c>
    </row>
    <row r="272" spans="1:6" ht="15">
      <c r="A272" s="54" t="s">
        <v>572</v>
      </c>
      <c r="B272" s="49" t="s">
        <v>573</v>
      </c>
      <c r="C272" s="39">
        <v>0.21441366385269361</v>
      </c>
      <c r="D272" s="50">
        <v>0.2138961470292136</v>
      </c>
      <c r="E272" s="55">
        <v>0</v>
      </c>
      <c r="F272" s="56">
        <v>0</v>
      </c>
    </row>
    <row r="273" spans="1:6" ht="15">
      <c r="A273" s="54" t="s">
        <v>574</v>
      </c>
      <c r="B273" s="49" t="s">
        <v>575</v>
      </c>
      <c r="C273" s="39">
        <v>0.1049745470457674</v>
      </c>
      <c r="D273" s="50">
        <v>0.10462361664635839</v>
      </c>
      <c r="E273" s="55">
        <v>0</v>
      </c>
      <c r="F273" s="56">
        <v>0</v>
      </c>
    </row>
    <row r="274" spans="1:6" ht="15">
      <c r="A274" s="54" t="s">
        <v>576</v>
      </c>
      <c r="B274" s="49" t="s">
        <v>577</v>
      </c>
      <c r="C274" s="39">
        <v>0.029549617161206805</v>
      </c>
      <c r="D274" s="50">
        <v>0.02949591747788053</v>
      </c>
      <c r="E274" s="55">
        <v>0</v>
      </c>
      <c r="F274" s="56">
        <v>0</v>
      </c>
    </row>
    <row r="275" spans="1:6" ht="15">
      <c r="A275" s="54" t="s">
        <v>578</v>
      </c>
      <c r="B275" s="49" t="s">
        <v>579</v>
      </c>
      <c r="C275" s="39">
        <v>0.023200549623526037</v>
      </c>
      <c r="D275" s="50">
        <v>0.023148915753447026</v>
      </c>
      <c r="E275" s="55">
        <v>0</v>
      </c>
      <c r="F275" s="56">
        <v>0</v>
      </c>
    </row>
    <row r="276" spans="1:6" ht="15">
      <c r="A276" s="54" t="s">
        <v>580</v>
      </c>
      <c r="B276" s="49" t="s">
        <v>581</v>
      </c>
      <c r="C276" s="39">
        <v>0.140803811836015</v>
      </c>
      <c r="D276" s="50">
        <v>0.14031585630397744</v>
      </c>
      <c r="E276" s="55">
        <v>0</v>
      </c>
      <c r="F276" s="56">
        <v>0</v>
      </c>
    </row>
    <row r="277" spans="1:6" ht="15">
      <c r="A277" s="61" t="s">
        <v>582</v>
      </c>
      <c r="B277" s="49" t="s">
        <v>583</v>
      </c>
      <c r="C277" s="39">
        <v>0.05891008376159554</v>
      </c>
      <c r="D277" s="50">
        <v>0.058732617488144165</v>
      </c>
      <c r="E277" s="55">
        <v>0</v>
      </c>
      <c r="F277" s="56">
        <v>0</v>
      </c>
    </row>
    <row r="278" spans="1:6" ht="15">
      <c r="A278" s="54" t="s">
        <v>584</v>
      </c>
      <c r="B278" s="49" t="s">
        <v>585</v>
      </c>
      <c r="C278" s="39">
        <v>0.17129532312883688</v>
      </c>
      <c r="D278" s="50">
        <v>0.17171957516611874</v>
      </c>
      <c r="E278" s="55">
        <v>0</v>
      </c>
      <c r="F278" s="56">
        <v>0</v>
      </c>
    </row>
    <row r="279" spans="1:6" ht="15">
      <c r="A279" s="54" t="s">
        <v>586</v>
      </c>
      <c r="B279" s="49" t="s">
        <v>587</v>
      </c>
      <c r="C279" s="39">
        <v>0.3328098256662052</v>
      </c>
      <c r="D279" s="50">
        <v>0.3327651888568606</v>
      </c>
      <c r="E279" s="55">
        <v>0</v>
      </c>
      <c r="F279" s="56">
        <v>1</v>
      </c>
    </row>
    <row r="280" spans="1:6" ht="15">
      <c r="A280" s="54" t="s">
        <v>588</v>
      </c>
      <c r="B280" s="49" t="s">
        <v>589</v>
      </c>
      <c r="C280" s="39">
        <v>0.5962328638417953</v>
      </c>
      <c r="D280" s="50">
        <v>0.5960439015759297</v>
      </c>
      <c r="E280" s="55">
        <v>0</v>
      </c>
      <c r="F280" s="56">
        <v>0</v>
      </c>
    </row>
    <row r="281" spans="1:6" ht="15">
      <c r="A281" s="54" t="s">
        <v>590</v>
      </c>
      <c r="B281" s="49" t="s">
        <v>591</v>
      </c>
      <c r="C281" s="39">
        <v>0.010335325794016716</v>
      </c>
      <c r="D281" s="50">
        <v>0.010329403706420357</v>
      </c>
      <c r="E281" s="55">
        <v>0</v>
      </c>
      <c r="F281" s="56">
        <v>0</v>
      </c>
    </row>
    <row r="282" spans="1:6" ht="15">
      <c r="A282" s="54" t="s">
        <v>592</v>
      </c>
      <c r="B282" s="49" t="s">
        <v>593</v>
      </c>
      <c r="C282" s="39">
        <v>0.01197422648995944</v>
      </c>
      <c r="D282" s="50">
        <v>0.011974569015043044</v>
      </c>
      <c r="E282" s="55">
        <v>0</v>
      </c>
      <c r="F282" s="56">
        <v>0</v>
      </c>
    </row>
    <row r="283" spans="1:6" ht="15">
      <c r="A283" s="54" t="s">
        <v>594</v>
      </c>
      <c r="B283" s="57" t="s">
        <v>595</v>
      </c>
      <c r="C283" s="39">
        <v>0.07832767112153999</v>
      </c>
      <c r="D283" s="58">
        <v>0.0781582653422187</v>
      </c>
      <c r="E283" s="55">
        <v>0</v>
      </c>
      <c r="F283" s="56">
        <v>0</v>
      </c>
    </row>
    <row r="284" spans="1:6" ht="15">
      <c r="A284" s="54" t="s">
        <v>596</v>
      </c>
      <c r="B284" s="49" t="s">
        <v>597</v>
      </c>
      <c r="C284" s="39">
        <v>0.15807219648935178</v>
      </c>
      <c r="D284" s="58">
        <v>0.15769373505067083</v>
      </c>
      <c r="E284" s="55">
        <v>0</v>
      </c>
      <c r="F284" s="56">
        <v>0</v>
      </c>
    </row>
    <row r="285" spans="1:6" ht="15">
      <c r="A285" s="54" t="s">
        <v>598</v>
      </c>
      <c r="B285" s="49" t="s">
        <v>599</v>
      </c>
      <c r="C285" s="39">
        <v>0.21826368044682454</v>
      </c>
      <c r="D285" s="58">
        <v>0.21853503353317089</v>
      </c>
      <c r="E285" s="55">
        <v>0</v>
      </c>
      <c r="F285" s="56">
        <v>0</v>
      </c>
    </row>
    <row r="286" spans="1:6" ht="15">
      <c r="A286" s="54" t="s">
        <v>600</v>
      </c>
      <c r="B286" s="49" t="s">
        <v>601</v>
      </c>
      <c r="C286" s="39">
        <v>0.2190886936303053</v>
      </c>
      <c r="D286" s="58">
        <v>0.21918072804202435</v>
      </c>
      <c r="E286" s="55">
        <v>0</v>
      </c>
      <c r="F286" s="56">
        <v>0</v>
      </c>
    </row>
    <row r="287" spans="1:6" ht="15">
      <c r="A287" s="54" t="s">
        <v>602</v>
      </c>
      <c r="B287" s="49" t="s">
        <v>603</v>
      </c>
      <c r="C287" s="39">
        <v>0.1351482405498919</v>
      </c>
      <c r="D287" s="50">
        <v>0.1351517296646095</v>
      </c>
      <c r="E287" s="55">
        <v>0</v>
      </c>
      <c r="F287" s="56">
        <v>0</v>
      </c>
    </row>
    <row r="288" spans="1:6" ht="15">
      <c r="A288" s="54" t="s">
        <v>604</v>
      </c>
      <c r="B288" s="49" t="s">
        <v>605</v>
      </c>
      <c r="C288" s="39">
        <v>0.12643501607441188</v>
      </c>
      <c r="D288" s="58">
        <v>0.12618888586151067</v>
      </c>
      <c r="E288" s="55">
        <v>0</v>
      </c>
      <c r="F288" s="56">
        <v>0</v>
      </c>
    </row>
    <row r="289" spans="1:6" ht="15">
      <c r="A289" s="54" t="s">
        <v>606</v>
      </c>
      <c r="B289" s="49" t="s">
        <v>607</v>
      </c>
      <c r="C289" s="39">
        <v>0.06031374479903403</v>
      </c>
      <c r="D289" s="50">
        <v>0.06032357416930357</v>
      </c>
      <c r="E289" s="55">
        <v>0</v>
      </c>
      <c r="F289" s="56">
        <v>0</v>
      </c>
    </row>
    <row r="290" spans="1:6" ht="15">
      <c r="A290" s="54" t="s">
        <v>608</v>
      </c>
      <c r="B290" s="49" t="s">
        <v>609</v>
      </c>
      <c r="C290" s="39">
        <v>0.1347707245555983</v>
      </c>
      <c r="D290" s="50">
        <v>0.13492271882126916</v>
      </c>
      <c r="E290" s="55">
        <v>0</v>
      </c>
      <c r="F290" s="56">
        <v>0</v>
      </c>
    </row>
    <row r="291" spans="1:6" ht="15">
      <c r="A291" s="54" t="s">
        <v>610</v>
      </c>
      <c r="B291" s="49" t="s">
        <v>611</v>
      </c>
      <c r="C291" s="39">
        <v>0.222622816787927</v>
      </c>
      <c r="D291" s="50">
        <v>0.2219102997182748</v>
      </c>
      <c r="E291" s="55">
        <v>0</v>
      </c>
      <c r="F291" s="56">
        <v>0</v>
      </c>
    </row>
    <row r="292" spans="1:6" ht="15">
      <c r="A292" s="54" t="s">
        <v>612</v>
      </c>
      <c r="B292" s="49" t="s">
        <v>613</v>
      </c>
      <c r="C292" s="39">
        <v>0.07847849836811713</v>
      </c>
      <c r="D292" s="50">
        <v>0.07840699856299112</v>
      </c>
      <c r="E292" s="55">
        <v>0</v>
      </c>
      <c r="F292" s="56">
        <v>0</v>
      </c>
    </row>
    <row r="293" spans="1:6" ht="15">
      <c r="A293" s="54" t="s">
        <v>614</v>
      </c>
      <c r="B293" s="49" t="s">
        <v>615</v>
      </c>
      <c r="C293" s="39">
        <v>0.10303483867087886</v>
      </c>
      <c r="D293" s="50">
        <v>0.10269801813941114</v>
      </c>
      <c r="E293" s="55">
        <v>0</v>
      </c>
      <c r="F293" s="56">
        <v>0</v>
      </c>
    </row>
    <row r="294" spans="1:6" ht="15">
      <c r="A294" s="54" t="s">
        <v>616</v>
      </c>
      <c r="B294" s="49" t="s">
        <v>617</v>
      </c>
      <c r="C294" s="39">
        <v>0.07250175640355301</v>
      </c>
      <c r="D294" s="50">
        <v>0.07242193247623727</v>
      </c>
      <c r="E294" s="55">
        <v>0</v>
      </c>
      <c r="F294" s="56">
        <v>0</v>
      </c>
    </row>
    <row r="295" spans="1:6" ht="15">
      <c r="A295" s="54" t="s">
        <v>618</v>
      </c>
      <c r="B295" s="49" t="s">
        <v>619</v>
      </c>
      <c r="C295" s="39">
        <v>0.31105149557910283</v>
      </c>
      <c r="D295" s="50">
        <v>0.3109718290835199</v>
      </c>
      <c r="E295" s="55">
        <v>0</v>
      </c>
      <c r="F295" s="56">
        <v>0</v>
      </c>
    </row>
    <row r="296" spans="1:6" ht="15">
      <c r="A296" s="54" t="s">
        <v>620</v>
      </c>
      <c r="B296" s="49" t="s">
        <v>621</v>
      </c>
      <c r="C296" s="39">
        <v>0.01975788367834742</v>
      </c>
      <c r="D296" s="50">
        <v>0.019680009141815405</v>
      </c>
      <c r="E296" s="55">
        <v>0</v>
      </c>
      <c r="F296" s="56">
        <v>0</v>
      </c>
    </row>
    <row r="297" spans="1:6" ht="15">
      <c r="A297" s="54" t="s">
        <v>622</v>
      </c>
      <c r="B297" s="49" t="s">
        <v>623</v>
      </c>
      <c r="C297" s="39">
        <v>0.04516280815385918</v>
      </c>
      <c r="D297" s="50">
        <v>0.04502502263455499</v>
      </c>
      <c r="E297" s="55">
        <v>0</v>
      </c>
      <c r="F297" s="56">
        <v>0</v>
      </c>
    </row>
    <row r="298" spans="1:6" ht="15">
      <c r="A298" s="54" t="s">
        <v>624</v>
      </c>
      <c r="B298" s="49" t="s">
        <v>625</v>
      </c>
      <c r="C298" s="39">
        <v>0.11022911804209871</v>
      </c>
      <c r="D298" s="50">
        <v>0.10989228271516602</v>
      </c>
      <c r="E298" s="55">
        <v>0</v>
      </c>
      <c r="F298" s="56">
        <v>0</v>
      </c>
    </row>
    <row r="299" spans="1:6" ht="15">
      <c r="A299" s="54" t="s">
        <v>626</v>
      </c>
      <c r="B299" s="49" t="s">
        <v>627</v>
      </c>
      <c r="C299" s="39">
        <v>0.056733057147523996</v>
      </c>
      <c r="D299" s="50">
        <v>0.056570934901970266</v>
      </c>
      <c r="E299" s="55">
        <v>0</v>
      </c>
      <c r="F299" s="56">
        <v>0</v>
      </c>
    </row>
    <row r="300" spans="1:6" ht="15">
      <c r="A300" s="54" t="s">
        <v>628</v>
      </c>
      <c r="B300" s="49" t="s">
        <v>629</v>
      </c>
      <c r="C300" s="39">
        <v>0.112772220038694</v>
      </c>
      <c r="D300" s="50">
        <v>0.11268849388526238</v>
      </c>
      <c r="E300" s="55">
        <v>0</v>
      </c>
      <c r="F300" s="56">
        <v>0</v>
      </c>
    </row>
    <row r="301" spans="1:6" ht="15">
      <c r="A301" s="54" t="s">
        <v>630</v>
      </c>
      <c r="B301" s="49" t="s">
        <v>631</v>
      </c>
      <c r="C301" s="39">
        <v>0.05262788845849142</v>
      </c>
      <c r="D301" s="50">
        <v>0.05247945296065294</v>
      </c>
      <c r="E301" s="55">
        <v>0</v>
      </c>
      <c r="F301" s="56">
        <v>0</v>
      </c>
    </row>
    <row r="302" spans="1:6" ht="15">
      <c r="A302" s="54" t="s">
        <v>632</v>
      </c>
      <c r="B302" s="49" t="s">
        <v>633</v>
      </c>
      <c r="C302" s="39">
        <v>0.056039084213241136</v>
      </c>
      <c r="D302" s="50">
        <v>0.05589452913597958</v>
      </c>
      <c r="E302" s="55">
        <v>0</v>
      </c>
      <c r="F302" s="56">
        <v>0</v>
      </c>
    </row>
    <row r="303" spans="1:6" ht="15">
      <c r="A303" s="54" t="s">
        <v>634</v>
      </c>
      <c r="B303" s="49" t="s">
        <v>635</v>
      </c>
      <c r="C303" s="39">
        <v>0.051006751358772084</v>
      </c>
      <c r="D303" s="50">
        <v>0.05086571418134075</v>
      </c>
      <c r="E303" s="55">
        <v>0</v>
      </c>
      <c r="F303" s="56">
        <v>0</v>
      </c>
    </row>
    <row r="304" spans="1:6" ht="15">
      <c r="A304" s="54" t="s">
        <v>636</v>
      </c>
      <c r="B304" s="49" t="s">
        <v>637</v>
      </c>
      <c r="C304" s="39">
        <v>0.0620108174255783</v>
      </c>
      <c r="D304" s="50">
        <v>0.06184523914450845</v>
      </c>
      <c r="E304" s="55">
        <v>0</v>
      </c>
      <c r="F304" s="56">
        <v>0</v>
      </c>
    </row>
    <row r="305" spans="1:6" ht="15">
      <c r="A305" s="54" t="s">
        <v>638</v>
      </c>
      <c r="B305" s="49" t="s">
        <v>639</v>
      </c>
      <c r="C305" s="39">
        <v>0.010548665752530481</v>
      </c>
      <c r="D305" s="50">
        <v>0.010529290472295241</v>
      </c>
      <c r="E305" s="55">
        <v>0</v>
      </c>
      <c r="F305" s="56">
        <v>0</v>
      </c>
    </row>
    <row r="306" spans="1:6" ht="15">
      <c r="A306" s="54" t="s">
        <v>640</v>
      </c>
      <c r="B306" s="49" t="s">
        <v>641</v>
      </c>
      <c r="C306" s="39">
        <v>0.06462790832682297</v>
      </c>
      <c r="D306" s="50">
        <v>0.06441053927629467</v>
      </c>
      <c r="E306" s="55">
        <v>0</v>
      </c>
      <c r="F306" s="56">
        <v>0</v>
      </c>
    </row>
    <row r="307" spans="1:6" ht="15">
      <c r="A307" s="54" t="s">
        <v>642</v>
      </c>
      <c r="B307" s="57" t="s">
        <v>643</v>
      </c>
      <c r="C307" s="39">
        <v>0.08351449087018101</v>
      </c>
      <c r="D307" s="50">
        <v>0.08334256443434324</v>
      </c>
      <c r="E307" s="55">
        <v>0</v>
      </c>
      <c r="F307" s="56">
        <v>0</v>
      </c>
    </row>
    <row r="308" spans="1:6" ht="15">
      <c r="A308" s="54" t="s">
        <v>644</v>
      </c>
      <c r="B308" s="49" t="s">
        <v>645</v>
      </c>
      <c r="C308" s="39">
        <v>0.1672368064562428</v>
      </c>
      <c r="D308" s="50">
        <v>0.16724092183751343</v>
      </c>
      <c r="E308" s="55">
        <v>0</v>
      </c>
      <c r="F308" s="56">
        <v>1</v>
      </c>
    </row>
    <row r="309" spans="1:6" ht="15">
      <c r="A309" s="54" t="s">
        <v>646</v>
      </c>
      <c r="B309" s="49" t="s">
        <v>647</v>
      </c>
      <c r="C309" s="39">
        <v>0.023305048524659353</v>
      </c>
      <c r="D309" s="50">
        <v>0.02326574153474567</v>
      </c>
      <c r="E309" s="55">
        <v>0</v>
      </c>
      <c r="F309" s="56">
        <v>0</v>
      </c>
    </row>
    <row r="310" spans="1:6" ht="15">
      <c r="A310" s="54" t="s">
        <v>648</v>
      </c>
      <c r="B310" s="49" t="s">
        <v>649</v>
      </c>
      <c r="C310" s="39">
        <v>0.11786485599618375</v>
      </c>
      <c r="D310" s="50">
        <v>0.11747804693411343</v>
      </c>
      <c r="E310" s="55">
        <v>0</v>
      </c>
      <c r="F310" s="56">
        <v>0</v>
      </c>
    </row>
    <row r="311" spans="1:6" ht="15">
      <c r="A311" s="54" t="s">
        <v>650</v>
      </c>
      <c r="B311" s="49" t="s">
        <v>651</v>
      </c>
      <c r="C311" s="39">
        <v>0.05470092220963913</v>
      </c>
      <c r="D311" s="50">
        <v>0.05455682230994596</v>
      </c>
      <c r="E311" s="55">
        <v>0</v>
      </c>
      <c r="F311" s="56">
        <v>0</v>
      </c>
    </row>
    <row r="312" spans="1:6" ht="15">
      <c r="A312" s="54" t="s">
        <v>652</v>
      </c>
      <c r="B312" s="49" t="s">
        <v>653</v>
      </c>
      <c r="C312" s="39">
        <v>0.05450637101360028</v>
      </c>
      <c r="D312" s="50">
        <v>0.05436788492149671</v>
      </c>
      <c r="E312" s="55">
        <v>0</v>
      </c>
      <c r="F312" s="56">
        <v>0</v>
      </c>
    </row>
    <row r="313" spans="1:6" ht="15">
      <c r="A313" s="54" t="s">
        <v>654</v>
      </c>
      <c r="B313" s="49" t="s">
        <v>655</v>
      </c>
      <c r="C313" s="39">
        <v>0.059817525762471575</v>
      </c>
      <c r="D313" s="50">
        <v>0.05967519418209424</v>
      </c>
      <c r="E313" s="55">
        <v>0</v>
      </c>
      <c r="F313" s="56">
        <v>0</v>
      </c>
    </row>
    <row r="314" spans="1:6" ht="15">
      <c r="A314" s="54" t="s">
        <v>654</v>
      </c>
      <c r="B314" s="57" t="s">
        <v>656</v>
      </c>
      <c r="C314" s="39">
        <v>0.09457981270260518</v>
      </c>
      <c r="D314" s="50">
        <v>0.09435476671412334</v>
      </c>
      <c r="E314" s="55">
        <v>1</v>
      </c>
      <c r="F314" s="56">
        <v>0</v>
      </c>
    </row>
    <row r="315" spans="1:6" ht="15">
      <c r="A315" s="54" t="s">
        <v>657</v>
      </c>
      <c r="B315" s="49" t="s">
        <v>658</v>
      </c>
      <c r="C315" s="39">
        <v>0.04115453721160498</v>
      </c>
      <c r="D315" s="50">
        <v>0.04099765940373096</v>
      </c>
      <c r="E315" s="55">
        <v>0</v>
      </c>
      <c r="F315" s="56">
        <v>0</v>
      </c>
    </row>
    <row r="316" spans="1:6" ht="15">
      <c r="A316" s="54" t="s">
        <v>659</v>
      </c>
      <c r="B316" s="49" t="s">
        <v>660</v>
      </c>
      <c r="C316" s="39">
        <v>0.047534465581118665</v>
      </c>
      <c r="D316" s="50">
        <v>0.04744359438709772</v>
      </c>
      <c r="E316" s="55">
        <v>0</v>
      </c>
      <c r="F316" s="56">
        <v>0</v>
      </c>
    </row>
    <row r="317" spans="1:6" ht="15">
      <c r="A317" s="54" t="s">
        <v>661</v>
      </c>
      <c r="B317" s="57" t="s">
        <v>662</v>
      </c>
      <c r="C317" s="39">
        <v>0.03531543796928186</v>
      </c>
      <c r="D317" s="50">
        <v>0.03531716467815424</v>
      </c>
      <c r="E317" s="55">
        <v>0</v>
      </c>
      <c r="F317" s="56">
        <v>0</v>
      </c>
    </row>
    <row r="318" spans="1:6" ht="15">
      <c r="A318" s="54" t="s">
        <v>663</v>
      </c>
      <c r="B318" s="57" t="s">
        <v>664</v>
      </c>
      <c r="C318" s="39">
        <v>0.08673246677405305</v>
      </c>
      <c r="D318" s="50">
        <v>0.08645343596745489</v>
      </c>
      <c r="E318" s="55">
        <v>0</v>
      </c>
      <c r="F318" s="56">
        <v>0</v>
      </c>
    </row>
    <row r="319" spans="1:6" ht="15">
      <c r="A319" s="54" t="s">
        <v>665</v>
      </c>
      <c r="B319" s="49" t="s">
        <v>666</v>
      </c>
      <c r="C319" s="39">
        <v>0.05939514035178759</v>
      </c>
      <c r="D319" s="50">
        <v>0.059216319210367574</v>
      </c>
      <c r="E319" s="55">
        <v>0</v>
      </c>
      <c r="F319" s="56">
        <v>0</v>
      </c>
    </row>
    <row r="320" spans="1:6" ht="15">
      <c r="A320" s="54" t="s">
        <v>667</v>
      </c>
      <c r="B320" s="49" t="s">
        <v>668</v>
      </c>
      <c r="C320" s="39">
        <v>0.12977785454458504</v>
      </c>
      <c r="D320" s="50">
        <v>0.1293660920817851</v>
      </c>
      <c r="E320" s="55">
        <v>0</v>
      </c>
      <c r="F320" s="56">
        <v>0</v>
      </c>
    </row>
    <row r="321" spans="1:6" ht="15">
      <c r="A321" s="54" t="s">
        <v>669</v>
      </c>
      <c r="B321" s="57" t="s">
        <v>670</v>
      </c>
      <c r="C321" s="39">
        <v>0.0672933628491449</v>
      </c>
      <c r="D321" s="50">
        <v>0.06707826786196473</v>
      </c>
      <c r="E321" s="55">
        <v>0</v>
      </c>
      <c r="F321" s="56">
        <v>0</v>
      </c>
    </row>
    <row r="322" spans="1:6" ht="15">
      <c r="A322" s="54" t="s">
        <v>671</v>
      </c>
      <c r="B322" s="49" t="s">
        <v>672</v>
      </c>
      <c r="C322" s="39">
        <v>0.05842321487311451</v>
      </c>
      <c r="D322" s="50">
        <v>0.05842289534670618</v>
      </c>
      <c r="E322" s="55">
        <v>0</v>
      </c>
      <c r="F322" s="56">
        <v>0</v>
      </c>
    </row>
    <row r="323" spans="1:6" ht="15">
      <c r="A323" s="54" t="s">
        <v>673</v>
      </c>
      <c r="B323" s="49" t="s">
        <v>674</v>
      </c>
      <c r="C323" s="39">
        <v>0.05244694114137435</v>
      </c>
      <c r="D323" s="50">
        <v>0.05243154044093426</v>
      </c>
      <c r="E323" s="55">
        <v>0</v>
      </c>
      <c r="F323" s="56">
        <v>0</v>
      </c>
    </row>
    <row r="324" spans="1:6" ht="15">
      <c r="A324" s="54"/>
      <c r="B324" s="49"/>
      <c r="C324" s="39"/>
      <c r="D324" s="50"/>
      <c r="E324" s="55"/>
      <c r="F324" s="56"/>
    </row>
    <row r="325" spans="1:6" ht="15">
      <c r="A325" s="54"/>
      <c r="B325" s="57"/>
      <c r="C325" s="39"/>
      <c r="D325" s="50"/>
      <c r="E325" s="55"/>
      <c r="F325" s="56"/>
    </row>
    <row r="326" spans="1:6" ht="15">
      <c r="A326" s="54"/>
      <c r="B326" s="49"/>
      <c r="C326" s="39"/>
      <c r="D326" s="50"/>
      <c r="E326" s="55"/>
      <c r="F326" s="56"/>
    </row>
    <row r="327" spans="1:6" ht="15">
      <c r="A327" s="54"/>
      <c r="B327" s="49"/>
      <c r="C327" s="39"/>
      <c r="D327" s="50"/>
      <c r="E327" s="55"/>
      <c r="F327" s="56"/>
    </row>
    <row r="328" spans="1:6" ht="15">
      <c r="A328" s="54"/>
      <c r="B328" s="49"/>
      <c r="C328" s="39"/>
      <c r="D328" s="50"/>
      <c r="E328" s="55"/>
      <c r="F328" s="56"/>
    </row>
    <row r="329" spans="1:6" ht="15">
      <c r="A329" s="54"/>
      <c r="B329" s="49"/>
      <c r="C329" s="39"/>
      <c r="D329" s="50"/>
      <c r="E329" s="55"/>
      <c r="F329" s="56"/>
    </row>
    <row r="330" spans="1:6" ht="15">
      <c r="A330" s="54"/>
      <c r="B330" s="49"/>
      <c r="C330" s="39"/>
      <c r="D330" s="50"/>
      <c r="E330" s="55"/>
      <c r="F330" s="56"/>
    </row>
    <row r="331" spans="1:6" ht="15.75" customHeight="1">
      <c r="A331" s="54"/>
      <c r="B331" s="49"/>
      <c r="C331" s="39"/>
      <c r="D331" s="50"/>
      <c r="E331" s="55"/>
      <c r="F331" s="56"/>
    </row>
    <row r="332" spans="1:6" ht="15">
      <c r="A332" s="54"/>
      <c r="B332" s="57"/>
      <c r="C332" s="39"/>
      <c r="D332" s="50"/>
      <c r="E332" s="55"/>
      <c r="F332" s="56"/>
    </row>
    <row r="333" spans="1:6" ht="15">
      <c r="A333" s="54"/>
      <c r="B333" s="49"/>
      <c r="C333" s="39"/>
      <c r="D333" s="50"/>
      <c r="E333" s="55"/>
      <c r="F333" s="56"/>
    </row>
    <row r="334" spans="1:6" ht="15">
      <c r="A334" s="54"/>
      <c r="B334" s="57"/>
      <c r="C334" s="39"/>
      <c r="D334" s="50"/>
      <c r="E334" s="55"/>
      <c r="F334" s="56"/>
    </row>
    <row r="335" spans="1:6" ht="15">
      <c r="A335" s="54"/>
      <c r="B335" s="49"/>
      <c r="C335" s="39"/>
      <c r="D335" s="50"/>
      <c r="E335" s="55"/>
      <c r="F335" s="56"/>
    </row>
    <row r="336" spans="1:6" ht="15">
      <c r="A336" s="54"/>
      <c r="B336" s="57"/>
      <c r="C336" s="39"/>
      <c r="D336" s="50"/>
      <c r="E336" s="55"/>
      <c r="F336" s="56"/>
    </row>
    <row r="337" spans="1:6" ht="15">
      <c r="A337" s="54"/>
      <c r="B337" s="49"/>
      <c r="C337" s="39"/>
      <c r="D337" s="50"/>
      <c r="E337" s="55"/>
      <c r="F337" s="56"/>
    </row>
    <row r="338" spans="1:6" ht="15">
      <c r="A338" s="54"/>
      <c r="B338" s="57"/>
      <c r="C338" s="39"/>
      <c r="D338" s="50"/>
      <c r="E338" s="55"/>
      <c r="F338" s="56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">
    <cfRule type="cellIs" priority="10" dxfId="6" operator="equal" stopIfTrue="1">
      <formula>1</formula>
    </cfRule>
  </conditionalFormatting>
  <conditionalFormatting sqref="E1:F2">
    <cfRule type="cellIs" priority="12" dxfId="8" operator="equal" stopIfTrue="1">
      <formula>1</formula>
    </cfRule>
  </conditionalFormatting>
  <conditionalFormatting sqref="E3:F4">
    <cfRule type="cellIs" priority="11" dxfId="8" operator="equal" stopIfTrue="1">
      <formula>1</formula>
    </cfRule>
  </conditionalFormatting>
  <conditionalFormatting sqref="E331:F338">
    <cfRule type="cellIs" priority="1" dxfId="6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61"/>
      <c r="B1" s="162"/>
      <c r="C1" s="163"/>
    </row>
    <row r="2" spans="1:3" ht="50.1" customHeight="1" thickBot="1">
      <c r="A2" s="148" t="str">
        <f>"INTER-COMMODITY SPREAD CHARGES EFFECTIVE ON "&amp;'OPTIONS - MARGIN INTERVALS'!A1</f>
        <v>INTER-COMMODITY SPREAD CHARGES EFFECTIVE ON APRIL 18, 2023</v>
      </c>
      <c r="B2" s="149"/>
      <c r="C2" s="150"/>
    </row>
    <row r="3" spans="1:3" ht="12.75" customHeight="1">
      <c r="A3" s="164" t="s">
        <v>24</v>
      </c>
      <c r="B3" s="165" t="s">
        <v>25</v>
      </c>
      <c r="C3" s="166" t="s">
        <v>26</v>
      </c>
    </row>
    <row r="4" spans="1:3" ht="45.75" customHeight="1">
      <c r="A4" s="151"/>
      <c r="B4" s="153"/>
      <c r="C4" s="167"/>
    </row>
    <row r="5" spans="1:3" ht="15">
      <c r="A5" s="75" t="s">
        <v>927</v>
      </c>
      <c r="B5" s="76">
        <v>0.21</v>
      </c>
      <c r="C5" s="77">
        <v>0.21</v>
      </c>
    </row>
    <row r="6" spans="1:3" ht="15">
      <c r="A6" s="75" t="s">
        <v>928</v>
      </c>
      <c r="B6" s="76">
        <v>0.9</v>
      </c>
      <c r="C6" s="77">
        <v>0.9</v>
      </c>
    </row>
    <row r="7" spans="1:3" ht="15">
      <c r="A7" s="75" t="s">
        <v>929</v>
      </c>
      <c r="B7" s="76">
        <v>1</v>
      </c>
      <c r="C7" s="77">
        <v>1</v>
      </c>
    </row>
    <row r="8" spans="1:3" ht="15">
      <c r="A8" s="75" t="s">
        <v>930</v>
      </c>
      <c r="B8" s="76">
        <v>0.9</v>
      </c>
      <c r="C8" s="77">
        <v>0.9</v>
      </c>
    </row>
    <row r="9" spans="1:3" ht="15">
      <c r="A9" s="75" t="s">
        <v>931</v>
      </c>
      <c r="B9" s="76">
        <v>0.9</v>
      </c>
      <c r="C9" s="77">
        <v>0.9</v>
      </c>
    </row>
    <row r="10" spans="1:3" ht="15">
      <c r="A10" s="75" t="s">
        <v>932</v>
      </c>
      <c r="B10" s="76">
        <v>0</v>
      </c>
      <c r="C10" s="77">
        <v>0</v>
      </c>
    </row>
    <row r="11" spans="1:3" ht="15">
      <c r="A11" s="75" t="s">
        <v>933</v>
      </c>
      <c r="B11" s="76">
        <v>0</v>
      </c>
      <c r="C11" s="77">
        <v>0</v>
      </c>
    </row>
    <row r="12" spans="1:3" ht="15">
      <c r="A12" s="75"/>
      <c r="B12" s="76"/>
      <c r="C12" s="77"/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2"/>
  <sheetViews>
    <sheetView view="pageBreakPreview" zoomScale="80" zoomScaleSheetLayoutView="80" workbookViewId="0" topLeftCell="A1">
      <selection activeCell="B20" sqref="B20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68" t="s">
        <v>934</v>
      </c>
      <c r="B1" s="168"/>
      <c r="C1" s="168"/>
      <c r="D1" s="168"/>
      <c r="E1" s="168"/>
      <c r="F1" s="168"/>
    </row>
    <row r="2" spans="1:6" ht="50.1" customHeight="1">
      <c r="A2" s="169" t="str">
        <f>"INTERVALLES DE MARGE EN VIGUEUR LE "&amp;A1</f>
        <v>INTERVALLES DE MARGE EN VIGUEUR LE 18 AVRIL 2023</v>
      </c>
      <c r="B2" s="169"/>
      <c r="C2" s="169"/>
      <c r="D2" s="169"/>
      <c r="E2" s="169"/>
      <c r="F2" s="169"/>
    </row>
    <row r="3" spans="1:6" ht="12.75" customHeight="1">
      <c r="A3" s="170" t="s">
        <v>27</v>
      </c>
      <c r="B3" s="170" t="s">
        <v>21</v>
      </c>
      <c r="C3" s="170" t="s">
        <v>28</v>
      </c>
      <c r="D3" s="170" t="s">
        <v>29</v>
      </c>
      <c r="E3" s="170" t="s">
        <v>30</v>
      </c>
      <c r="F3" s="170" t="s">
        <v>31</v>
      </c>
    </row>
    <row r="4" spans="1:6" ht="15.75" thickBot="1">
      <c r="A4" s="170"/>
      <c r="B4" s="170"/>
      <c r="C4" s="170"/>
      <c r="D4" s="170"/>
      <c r="E4" s="170"/>
      <c r="F4" s="170"/>
    </row>
    <row r="5" spans="1:6" ht="15">
      <c r="A5" s="37" t="s">
        <v>40</v>
      </c>
      <c r="B5" s="38" t="s">
        <v>935</v>
      </c>
      <c r="C5" s="64">
        <v>0.1279712609351391</v>
      </c>
      <c r="D5" s="40">
        <v>0.12787017406447534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78">
        <v>0.1506456870542679</v>
      </c>
      <c r="D6" s="45">
        <v>0.15033748119682103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0.26106299125375015</v>
      </c>
      <c r="D7" s="50">
        <v>0.26102076794646917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0.059122468770846065</v>
      </c>
      <c r="D8" s="50">
        <v>0.058957309931184115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0.16535380845182657</v>
      </c>
      <c r="D9" s="50">
        <v>0.16479712311762482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0.10246805597401515</v>
      </c>
      <c r="D10" s="50">
        <v>0.10247295606645791</v>
      </c>
      <c r="E10" s="51">
        <v>0</v>
      </c>
      <c r="F10" s="52">
        <v>0</v>
      </c>
    </row>
    <row r="11" spans="1:6" ht="15">
      <c r="A11" s="48" t="s">
        <v>52</v>
      </c>
      <c r="B11" s="49" t="s">
        <v>936</v>
      </c>
      <c r="C11" s="39">
        <v>0.14273524284252437</v>
      </c>
      <c r="D11" s="50">
        <v>0.14251244068896052</v>
      </c>
      <c r="E11" s="51">
        <v>0</v>
      </c>
      <c r="F11" s="52">
        <v>0</v>
      </c>
    </row>
    <row r="12" spans="1:6" ht="15">
      <c r="A12" s="48" t="s">
        <v>54</v>
      </c>
      <c r="B12" s="49" t="s">
        <v>55</v>
      </c>
      <c r="C12" s="39">
        <v>0.17484290430469163</v>
      </c>
      <c r="D12" s="50">
        <v>0.17468437043311952</v>
      </c>
      <c r="E12" s="51">
        <v>0</v>
      </c>
      <c r="F12" s="52">
        <v>0</v>
      </c>
    </row>
    <row r="13" spans="1:6" ht="15">
      <c r="A13" s="48" t="s">
        <v>56</v>
      </c>
      <c r="B13" s="49" t="s">
        <v>57</v>
      </c>
      <c r="C13" s="39">
        <v>0.11148731954503763</v>
      </c>
      <c r="D13" s="50">
        <v>0.11119867879918596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0.11567906565978772</v>
      </c>
      <c r="D14" s="50">
        <v>0.11529043085846213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0.07591586338004108</v>
      </c>
      <c r="D15" s="50">
        <v>0.07568182667739376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0.09613097436975135</v>
      </c>
      <c r="D16" s="50">
        <v>0.09591059714395098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0.1327945972739923</v>
      </c>
      <c r="D17" s="50">
        <v>0.13263324704547247</v>
      </c>
      <c r="E17" s="51">
        <v>0</v>
      </c>
      <c r="F17" s="52">
        <v>0</v>
      </c>
    </row>
    <row r="18" spans="1:6" ht="15">
      <c r="A18" s="48" t="s">
        <v>66</v>
      </c>
      <c r="B18" s="53" t="s">
        <v>937</v>
      </c>
      <c r="C18" s="39">
        <v>0.1321740230472795</v>
      </c>
      <c r="D18" s="50">
        <v>0.1319598561187021</v>
      </c>
      <c r="E18" s="51">
        <v>0</v>
      </c>
      <c r="F18" s="52">
        <v>0</v>
      </c>
    </row>
    <row r="19" spans="1:6" ht="15">
      <c r="A19" s="48" t="s">
        <v>68</v>
      </c>
      <c r="B19" s="53" t="s">
        <v>69</v>
      </c>
      <c r="C19" s="39">
        <v>0.1214637400713742</v>
      </c>
      <c r="D19" s="50">
        <v>0.12105936019357297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0.1501837650564988</v>
      </c>
      <c r="D20" s="50">
        <v>0.15017491858736487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0.07004940433438638</v>
      </c>
      <c r="D21" s="50">
        <v>0.0700375594334995</v>
      </c>
      <c r="E21" s="51">
        <v>0</v>
      </c>
      <c r="F21" s="52">
        <v>0</v>
      </c>
    </row>
    <row r="22" spans="1:6" ht="15">
      <c r="A22" s="48" t="s">
        <v>74</v>
      </c>
      <c r="B22" s="49" t="s">
        <v>75</v>
      </c>
      <c r="C22" s="39">
        <v>0.13962591964770565</v>
      </c>
      <c r="D22" s="50">
        <v>0.13928690722973985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0.10821468703919829</v>
      </c>
      <c r="D23" s="50">
        <v>0.10787353263782315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0.09808333359763309</v>
      </c>
      <c r="D24" s="50">
        <v>0.09788905614550952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0.13349170788288411</v>
      </c>
      <c r="D25" s="50">
        <v>0.13275038207667655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0.15251698442842657</v>
      </c>
      <c r="D26" s="50">
        <v>0.15195594923326522</v>
      </c>
      <c r="E26" s="51">
        <v>0</v>
      </c>
      <c r="F26" s="52">
        <v>0</v>
      </c>
    </row>
    <row r="27" spans="1:6" ht="15">
      <c r="A27" s="48" t="s">
        <v>84</v>
      </c>
      <c r="B27" s="49" t="s">
        <v>938</v>
      </c>
      <c r="C27" s="39">
        <v>0.16366167725268962</v>
      </c>
      <c r="D27" s="50">
        <v>0.16357531898542044</v>
      </c>
      <c r="E27" s="51">
        <v>0</v>
      </c>
      <c r="F27" s="52">
        <v>0</v>
      </c>
    </row>
    <row r="28" spans="1:6" ht="15">
      <c r="A28" s="48" t="s">
        <v>86</v>
      </c>
      <c r="B28" s="49" t="s">
        <v>939</v>
      </c>
      <c r="C28" s="39">
        <v>0.061684714919791134</v>
      </c>
      <c r="D28" s="50">
        <v>0.06165280383963237</v>
      </c>
      <c r="E28" s="51">
        <v>0</v>
      </c>
      <c r="F28" s="52">
        <v>0</v>
      </c>
    </row>
    <row r="29" spans="1:6" ht="15">
      <c r="A29" s="48" t="s">
        <v>88</v>
      </c>
      <c r="B29" s="49" t="s">
        <v>89</v>
      </c>
      <c r="C29" s="39">
        <v>0.11695308626649747</v>
      </c>
      <c r="D29" s="50">
        <v>0.11701808507662086</v>
      </c>
      <c r="E29" s="51">
        <v>0</v>
      </c>
      <c r="F29" s="52">
        <v>0</v>
      </c>
    </row>
    <row r="30" spans="1:6" ht="15">
      <c r="A30" s="48" t="s">
        <v>90</v>
      </c>
      <c r="B30" s="49" t="s">
        <v>91</v>
      </c>
      <c r="C30" s="39">
        <v>0.07365159084118486</v>
      </c>
      <c r="D30" s="50">
        <v>0.07344749159675797</v>
      </c>
      <c r="E30" s="51">
        <v>0</v>
      </c>
      <c r="F30" s="52">
        <v>0</v>
      </c>
    </row>
    <row r="31" spans="1:6" ht="15">
      <c r="A31" s="48" t="s">
        <v>92</v>
      </c>
      <c r="B31" s="57" t="s">
        <v>93</v>
      </c>
      <c r="C31" s="39">
        <v>0.06920234879152216</v>
      </c>
      <c r="D31" s="50">
        <v>0.06908101146228299</v>
      </c>
      <c r="E31" s="51">
        <v>0</v>
      </c>
      <c r="F31" s="52">
        <v>0</v>
      </c>
    </row>
    <row r="32" spans="1:6" ht="15">
      <c r="A32" s="48" t="s">
        <v>94</v>
      </c>
      <c r="B32" s="49" t="s">
        <v>95</v>
      </c>
      <c r="C32" s="39">
        <v>0.11935808869624608</v>
      </c>
      <c r="D32" s="50">
        <v>0.11907285833474872</v>
      </c>
      <c r="E32" s="51">
        <v>0</v>
      </c>
      <c r="F32" s="52">
        <v>0</v>
      </c>
    </row>
    <row r="33" spans="1:6" ht="15">
      <c r="A33" s="48" t="s">
        <v>96</v>
      </c>
      <c r="B33" s="49" t="s">
        <v>97</v>
      </c>
      <c r="C33" s="39">
        <v>0.193777727565526</v>
      </c>
      <c r="D33" s="50">
        <v>0.1930036378288749</v>
      </c>
      <c r="E33" s="51">
        <v>0</v>
      </c>
      <c r="F33" s="52">
        <v>0</v>
      </c>
    </row>
    <row r="34" spans="1:6" ht="15">
      <c r="A34" s="48" t="s">
        <v>98</v>
      </c>
      <c r="B34" s="49" t="s">
        <v>940</v>
      </c>
      <c r="C34" s="39">
        <v>0.07911270418632237</v>
      </c>
      <c r="D34" s="50">
        <v>0.07885274789743399</v>
      </c>
      <c r="E34" s="51">
        <v>0</v>
      </c>
      <c r="F34" s="52">
        <v>0</v>
      </c>
    </row>
    <row r="35" spans="1:6" ht="15">
      <c r="A35" s="48" t="s">
        <v>100</v>
      </c>
      <c r="B35" s="57" t="s">
        <v>101</v>
      </c>
      <c r="C35" s="39">
        <v>0.1471759448460914</v>
      </c>
      <c r="D35" s="50">
        <v>0.14674852326897084</v>
      </c>
      <c r="E35" s="51">
        <v>0</v>
      </c>
      <c r="F35" s="52">
        <v>0</v>
      </c>
    </row>
    <row r="36" spans="1:6" ht="15">
      <c r="A36" s="48" t="s">
        <v>102</v>
      </c>
      <c r="B36" s="49" t="s">
        <v>103</v>
      </c>
      <c r="C36" s="39">
        <v>0.37945076169264325</v>
      </c>
      <c r="D36" s="50">
        <v>0.37870025560540427</v>
      </c>
      <c r="E36" s="51">
        <v>0</v>
      </c>
      <c r="F36" s="52">
        <v>0</v>
      </c>
    </row>
    <row r="37" spans="1:6" ht="15">
      <c r="A37" s="48" t="s">
        <v>104</v>
      </c>
      <c r="B37" s="49" t="s">
        <v>105</v>
      </c>
      <c r="C37" s="39">
        <v>0.2020846275243269</v>
      </c>
      <c r="D37" s="50">
        <v>0.20208958079564796</v>
      </c>
      <c r="E37" s="51">
        <v>0</v>
      </c>
      <c r="F37" s="52">
        <v>0</v>
      </c>
    </row>
    <row r="38" spans="1:6" ht="15">
      <c r="A38" s="48" t="s">
        <v>106</v>
      </c>
      <c r="B38" s="49" t="s">
        <v>107</v>
      </c>
      <c r="C38" s="39">
        <v>0.10004979996756724</v>
      </c>
      <c r="D38" s="50">
        <v>0.10025919086933101</v>
      </c>
      <c r="E38" s="51">
        <v>0</v>
      </c>
      <c r="F38" s="52">
        <v>0</v>
      </c>
    </row>
    <row r="39" spans="1:6" ht="15">
      <c r="A39" s="48" t="s">
        <v>108</v>
      </c>
      <c r="B39" s="49" t="s">
        <v>941</v>
      </c>
      <c r="C39" s="39">
        <v>0.07236318950657084</v>
      </c>
      <c r="D39" s="50">
        <v>0.07218833287130863</v>
      </c>
      <c r="E39" s="51">
        <v>0</v>
      </c>
      <c r="F39" s="52">
        <v>0</v>
      </c>
    </row>
    <row r="40" spans="1:6" ht="15">
      <c r="A40" s="48" t="s">
        <v>110</v>
      </c>
      <c r="B40" s="49" t="s">
        <v>942</v>
      </c>
      <c r="C40" s="39">
        <v>0.09627947519128292</v>
      </c>
      <c r="D40" s="50">
        <v>0.09605351435523485</v>
      </c>
      <c r="E40" s="51">
        <v>0</v>
      </c>
      <c r="F40" s="52">
        <v>0</v>
      </c>
    </row>
    <row r="41" spans="1:6" ht="15">
      <c r="A41" s="48" t="s">
        <v>112</v>
      </c>
      <c r="B41" s="49" t="s">
        <v>943</v>
      </c>
      <c r="C41" s="39">
        <v>0.09378484881300311</v>
      </c>
      <c r="D41" s="50">
        <v>0.0935328622017056</v>
      </c>
      <c r="E41" s="51">
        <v>0</v>
      </c>
      <c r="F41" s="52">
        <v>1</v>
      </c>
    </row>
    <row r="42" spans="1:6" ht="15">
      <c r="A42" s="48" t="s">
        <v>114</v>
      </c>
      <c r="B42" s="49" t="s">
        <v>944</v>
      </c>
      <c r="C42" s="39">
        <v>0.06970428790847986</v>
      </c>
      <c r="D42" s="50">
        <v>0.06947467532815775</v>
      </c>
      <c r="E42" s="51">
        <v>0</v>
      </c>
      <c r="F42" s="52">
        <v>0</v>
      </c>
    </row>
    <row r="43" spans="1:6" ht="15">
      <c r="A43" s="48" t="s">
        <v>116</v>
      </c>
      <c r="B43" s="49" t="s">
        <v>117</v>
      </c>
      <c r="C43" s="39">
        <v>0.2428798998725012</v>
      </c>
      <c r="D43" s="50">
        <v>0.24224817120342182</v>
      </c>
      <c r="E43" s="51">
        <v>0</v>
      </c>
      <c r="F43" s="52">
        <v>0</v>
      </c>
    </row>
    <row r="44" spans="1:6" ht="15">
      <c r="A44" s="48" t="s">
        <v>118</v>
      </c>
      <c r="B44" s="49" t="s">
        <v>119</v>
      </c>
      <c r="C44" s="39">
        <v>0.2426265880967564</v>
      </c>
      <c r="D44" s="50">
        <v>0.2419885138874096</v>
      </c>
      <c r="E44" s="51">
        <v>0</v>
      </c>
      <c r="F44" s="52">
        <v>0</v>
      </c>
    </row>
    <row r="45" spans="1:6" ht="15">
      <c r="A45" s="48" t="s">
        <v>120</v>
      </c>
      <c r="B45" s="49" t="s">
        <v>121</v>
      </c>
      <c r="C45" s="39">
        <v>0.24322138345401656</v>
      </c>
      <c r="D45" s="50">
        <v>0.2425722449699856</v>
      </c>
      <c r="E45" s="51">
        <v>0</v>
      </c>
      <c r="F45" s="52">
        <v>0</v>
      </c>
    </row>
    <row r="46" spans="1:6" ht="15">
      <c r="A46" s="48" t="s">
        <v>122</v>
      </c>
      <c r="B46" s="49" t="s">
        <v>123</v>
      </c>
      <c r="C46" s="39">
        <v>0.16342291218325913</v>
      </c>
      <c r="D46" s="50">
        <v>0.1634512530680802</v>
      </c>
      <c r="E46" s="51">
        <v>0</v>
      </c>
      <c r="F46" s="52">
        <v>0</v>
      </c>
    </row>
    <row r="47" spans="1:6" ht="15">
      <c r="A47" s="48" t="s">
        <v>124</v>
      </c>
      <c r="B47" s="49" t="s">
        <v>125</v>
      </c>
      <c r="C47" s="39">
        <v>0.16530973985482</v>
      </c>
      <c r="D47" s="50">
        <v>0.1650009094576315</v>
      </c>
      <c r="E47" s="51">
        <v>0</v>
      </c>
      <c r="F47" s="52">
        <v>0</v>
      </c>
    </row>
    <row r="48" spans="1:6" ht="15">
      <c r="A48" s="48" t="s">
        <v>126</v>
      </c>
      <c r="B48" s="49" t="s">
        <v>127</v>
      </c>
      <c r="C48" s="39">
        <v>0.10468887457853283</v>
      </c>
      <c r="D48" s="50">
        <v>0.10467208882822157</v>
      </c>
      <c r="E48" s="51">
        <v>0</v>
      </c>
      <c r="F48" s="52">
        <v>0</v>
      </c>
    </row>
    <row r="49" spans="1:6" ht="15">
      <c r="A49" s="48" t="s">
        <v>128</v>
      </c>
      <c r="B49" s="57" t="s">
        <v>129</v>
      </c>
      <c r="C49" s="39">
        <v>0.06952626659512864</v>
      </c>
      <c r="D49" s="50">
        <v>0.06928518352750872</v>
      </c>
      <c r="E49" s="51">
        <v>0</v>
      </c>
      <c r="F49" s="52">
        <v>0</v>
      </c>
    </row>
    <row r="50" spans="1:6" ht="15">
      <c r="A50" s="48" t="s">
        <v>130</v>
      </c>
      <c r="B50" s="57" t="s">
        <v>131</v>
      </c>
      <c r="C50" s="39">
        <v>0.1250764219291149</v>
      </c>
      <c r="D50" s="50">
        <v>0.12472729521563264</v>
      </c>
      <c r="E50" s="51">
        <v>0</v>
      </c>
      <c r="F50" s="52">
        <v>0</v>
      </c>
    </row>
    <row r="51" spans="1:6" ht="15">
      <c r="A51" s="48" t="s">
        <v>132</v>
      </c>
      <c r="B51" s="57" t="s">
        <v>945</v>
      </c>
      <c r="C51" s="39">
        <v>0.07847539373990531</v>
      </c>
      <c r="D51" s="50">
        <v>0.07836608854419093</v>
      </c>
      <c r="E51" s="51">
        <v>0</v>
      </c>
      <c r="F51" s="52">
        <v>0</v>
      </c>
    </row>
    <row r="52" spans="1:6" ht="15">
      <c r="A52" s="48" t="s">
        <v>134</v>
      </c>
      <c r="B52" s="49" t="s">
        <v>135</v>
      </c>
      <c r="C52" s="39">
        <v>0.07284037516539564</v>
      </c>
      <c r="D52" s="50">
        <v>0.07283923018966829</v>
      </c>
      <c r="E52" s="51">
        <v>0</v>
      </c>
      <c r="F52" s="52">
        <v>0</v>
      </c>
    </row>
    <row r="53" spans="1:6" ht="15">
      <c r="A53" s="48" t="s">
        <v>136</v>
      </c>
      <c r="B53" s="49" t="s">
        <v>946</v>
      </c>
      <c r="C53" s="39">
        <v>0.12436111457558532</v>
      </c>
      <c r="D53" s="50">
        <v>0.12390177261213764</v>
      </c>
      <c r="E53" s="51">
        <v>0</v>
      </c>
      <c r="F53" s="52">
        <v>0</v>
      </c>
    </row>
    <row r="54" spans="1:6" ht="15">
      <c r="A54" s="48" t="s">
        <v>138</v>
      </c>
      <c r="B54" s="49" t="s">
        <v>139</v>
      </c>
      <c r="C54" s="39">
        <v>0.1465196115047773</v>
      </c>
      <c r="D54" s="50">
        <v>0.14601633693171917</v>
      </c>
      <c r="E54" s="51">
        <v>0</v>
      </c>
      <c r="F54" s="52">
        <v>0</v>
      </c>
    </row>
    <row r="55" spans="1:6" ht="15">
      <c r="A55" s="48" t="s">
        <v>140</v>
      </c>
      <c r="B55" s="49" t="s">
        <v>141</v>
      </c>
      <c r="C55" s="39">
        <v>0.11184241884176604</v>
      </c>
      <c r="D55" s="50">
        <v>0.11185385849251912</v>
      </c>
      <c r="E55" s="51">
        <v>0</v>
      </c>
      <c r="F55" s="52">
        <v>0</v>
      </c>
    </row>
    <row r="56" spans="1:6" ht="15">
      <c r="A56" s="54" t="s">
        <v>142</v>
      </c>
      <c r="B56" s="49" t="s">
        <v>143</v>
      </c>
      <c r="C56" s="39">
        <v>0.21184955210666492</v>
      </c>
      <c r="D56" s="50">
        <v>0.21145636308076124</v>
      </c>
      <c r="E56" s="51">
        <v>0</v>
      </c>
      <c r="F56" s="52">
        <v>0</v>
      </c>
    </row>
    <row r="57" spans="1:6" ht="15">
      <c r="A57" s="48" t="s">
        <v>144</v>
      </c>
      <c r="B57" s="49" t="s">
        <v>145</v>
      </c>
      <c r="C57" s="39">
        <v>0.10820445417766285</v>
      </c>
      <c r="D57" s="50">
        <v>0.10796342708800388</v>
      </c>
      <c r="E57" s="51">
        <v>0</v>
      </c>
      <c r="F57" s="52">
        <v>0</v>
      </c>
    </row>
    <row r="58" spans="1:6" ht="15">
      <c r="A58" s="48" t="s">
        <v>146</v>
      </c>
      <c r="B58" s="49" t="s">
        <v>147</v>
      </c>
      <c r="C58" s="39">
        <v>0.10686983499162495</v>
      </c>
      <c r="D58" s="50">
        <v>0.10656041917036413</v>
      </c>
      <c r="E58" s="51">
        <v>0</v>
      </c>
      <c r="F58" s="52">
        <v>0</v>
      </c>
    </row>
    <row r="59" spans="1:6" ht="15">
      <c r="A59" s="48" t="s">
        <v>148</v>
      </c>
      <c r="B59" s="49" t="s">
        <v>947</v>
      </c>
      <c r="C59" s="39">
        <v>0.054414293586610284</v>
      </c>
      <c r="D59" s="50">
        <v>0.05441605947943044</v>
      </c>
      <c r="E59" s="51">
        <v>0</v>
      </c>
      <c r="F59" s="52">
        <v>0</v>
      </c>
    </row>
    <row r="60" spans="1:6" ht="15">
      <c r="A60" s="48" t="s">
        <v>150</v>
      </c>
      <c r="B60" s="49" t="s">
        <v>151</v>
      </c>
      <c r="C60" s="39">
        <v>0.2177318370106252</v>
      </c>
      <c r="D60" s="50">
        <v>0.21746861081335134</v>
      </c>
      <c r="E60" s="51">
        <v>0</v>
      </c>
      <c r="F60" s="52">
        <v>0</v>
      </c>
    </row>
    <row r="61" spans="1:6" ht="15">
      <c r="A61" s="48" t="s">
        <v>152</v>
      </c>
      <c r="B61" s="49" t="s">
        <v>153</v>
      </c>
      <c r="C61" s="79">
        <v>0.1020981741380871</v>
      </c>
      <c r="D61" s="58">
        <v>0.10171949716001795</v>
      </c>
      <c r="E61" s="51">
        <v>0</v>
      </c>
      <c r="F61" s="52">
        <v>0</v>
      </c>
    </row>
    <row r="62" spans="1:6" ht="15">
      <c r="A62" s="48" t="s">
        <v>154</v>
      </c>
      <c r="B62" s="49" t="s">
        <v>155</v>
      </c>
      <c r="C62" s="79">
        <v>0.18139948171384523</v>
      </c>
      <c r="D62" s="58">
        <v>0.1809428710746575</v>
      </c>
      <c r="E62" s="51">
        <v>0</v>
      </c>
      <c r="F62" s="52">
        <v>0</v>
      </c>
    </row>
    <row r="63" spans="1:6" ht="15">
      <c r="A63" s="48" t="s">
        <v>156</v>
      </c>
      <c r="B63" s="49" t="s">
        <v>948</v>
      </c>
      <c r="C63" s="79">
        <v>0.13344223783917653</v>
      </c>
      <c r="D63" s="58">
        <v>0.13714584106298894</v>
      </c>
      <c r="E63" s="51">
        <v>0</v>
      </c>
      <c r="F63" s="52">
        <v>0</v>
      </c>
    </row>
    <row r="64" spans="1:6" ht="15">
      <c r="A64" s="48" t="s">
        <v>158</v>
      </c>
      <c r="B64" s="49" t="s">
        <v>159</v>
      </c>
      <c r="C64" s="79">
        <v>0.12099314838414095</v>
      </c>
      <c r="D64" s="58">
        <v>0.12067676171456494</v>
      </c>
      <c r="E64" s="51">
        <v>0</v>
      </c>
      <c r="F64" s="52">
        <v>0</v>
      </c>
    </row>
    <row r="65" spans="1:6" ht="15">
      <c r="A65" s="48" t="s">
        <v>160</v>
      </c>
      <c r="B65" s="49" t="s">
        <v>949</v>
      </c>
      <c r="C65" s="79">
        <v>0.07824808061742439</v>
      </c>
      <c r="D65" s="58">
        <v>0.07802478248493747</v>
      </c>
      <c r="E65" s="51">
        <v>0</v>
      </c>
      <c r="F65" s="52">
        <v>0</v>
      </c>
    </row>
    <row r="66" spans="1:6" ht="15">
      <c r="A66" s="48" t="s">
        <v>162</v>
      </c>
      <c r="B66" s="49" t="s">
        <v>163</v>
      </c>
      <c r="C66" s="39">
        <v>0.1261779330831288</v>
      </c>
      <c r="D66" s="58">
        <v>0.12594329919579123</v>
      </c>
      <c r="E66" s="51">
        <v>0</v>
      </c>
      <c r="F66" s="52">
        <v>0</v>
      </c>
    </row>
    <row r="67" spans="1:6" ht="15">
      <c r="A67" s="48" t="s">
        <v>164</v>
      </c>
      <c r="B67" s="53" t="s">
        <v>950</v>
      </c>
      <c r="C67" s="39">
        <v>0.0593444234082601</v>
      </c>
      <c r="D67" s="50">
        <v>0.059270078692181434</v>
      </c>
      <c r="E67" s="51">
        <v>0</v>
      </c>
      <c r="F67" s="52">
        <v>0</v>
      </c>
    </row>
    <row r="68" spans="1:6" ht="15">
      <c r="A68" s="48" t="s">
        <v>166</v>
      </c>
      <c r="B68" s="49" t="s">
        <v>951</v>
      </c>
      <c r="C68" s="39">
        <v>0.0761240357610668</v>
      </c>
      <c r="D68" s="50">
        <v>0.07593084465407472</v>
      </c>
      <c r="E68" s="51">
        <v>0</v>
      </c>
      <c r="F68" s="52">
        <v>0</v>
      </c>
    </row>
    <row r="69" spans="1:6" ht="15">
      <c r="A69" s="48" t="s">
        <v>168</v>
      </c>
      <c r="B69" s="49" t="s">
        <v>169</v>
      </c>
      <c r="C69" s="39">
        <v>0.13922770883886348</v>
      </c>
      <c r="D69" s="50">
        <v>0.13873043160594756</v>
      </c>
      <c r="E69" s="51">
        <v>0</v>
      </c>
      <c r="F69" s="52">
        <v>0</v>
      </c>
    </row>
    <row r="70" spans="1:6" ht="15">
      <c r="A70" s="48" t="s">
        <v>170</v>
      </c>
      <c r="B70" s="49" t="s">
        <v>171</v>
      </c>
      <c r="C70" s="39">
        <v>0.07078319933511315</v>
      </c>
      <c r="D70" s="50">
        <v>0.07086280421849714</v>
      </c>
      <c r="E70" s="51">
        <v>0</v>
      </c>
      <c r="F70" s="52">
        <v>0</v>
      </c>
    </row>
    <row r="71" spans="1:6" ht="15">
      <c r="A71" s="48" t="s">
        <v>172</v>
      </c>
      <c r="B71" s="49" t="s">
        <v>173</v>
      </c>
      <c r="C71" s="39">
        <v>0.18950782637084287</v>
      </c>
      <c r="D71" s="50">
        <v>0.18946465847312083</v>
      </c>
      <c r="E71" s="51">
        <v>0</v>
      </c>
      <c r="F71" s="52">
        <v>0</v>
      </c>
    </row>
    <row r="72" spans="1:6" ht="15">
      <c r="A72" s="48" t="s">
        <v>174</v>
      </c>
      <c r="B72" s="49" t="s">
        <v>175</v>
      </c>
      <c r="C72" s="39">
        <v>0.06937039519591327</v>
      </c>
      <c r="D72" s="50">
        <v>0.06917468943213065</v>
      </c>
      <c r="E72" s="51">
        <v>0</v>
      </c>
      <c r="F72" s="52">
        <v>0</v>
      </c>
    </row>
    <row r="73" spans="1:6" ht="15">
      <c r="A73" s="48" t="s">
        <v>176</v>
      </c>
      <c r="B73" s="49" t="s">
        <v>177</v>
      </c>
      <c r="C73" s="39">
        <v>0.2317520072351669</v>
      </c>
      <c r="D73" s="50">
        <v>0.23111380228584025</v>
      </c>
      <c r="E73" s="51">
        <v>0</v>
      </c>
      <c r="F73" s="52">
        <v>0</v>
      </c>
    </row>
    <row r="74" spans="1:6" ht="15">
      <c r="A74" s="48" t="s">
        <v>178</v>
      </c>
      <c r="B74" s="49" t="s">
        <v>179</v>
      </c>
      <c r="C74" s="39">
        <v>0.10308944153231583</v>
      </c>
      <c r="D74" s="50">
        <v>0.10285538929004176</v>
      </c>
      <c r="E74" s="51">
        <v>0</v>
      </c>
      <c r="F74" s="52">
        <v>0</v>
      </c>
    </row>
    <row r="75" spans="1:6" ht="15">
      <c r="A75" s="48" t="s">
        <v>180</v>
      </c>
      <c r="B75" s="49" t="s">
        <v>952</v>
      </c>
      <c r="C75" s="39">
        <v>0.0757246408008521</v>
      </c>
      <c r="D75" s="50">
        <v>0.07544893840199086</v>
      </c>
      <c r="E75" s="51">
        <v>0</v>
      </c>
      <c r="F75" s="52">
        <v>0</v>
      </c>
    </row>
    <row r="76" spans="1:6" ht="15">
      <c r="A76" s="48" t="s">
        <v>182</v>
      </c>
      <c r="B76" s="80" t="s">
        <v>183</v>
      </c>
      <c r="C76" s="39">
        <v>0.18064141019951468</v>
      </c>
      <c r="D76" s="50">
        <v>0.180003431953772</v>
      </c>
      <c r="E76" s="51">
        <v>0</v>
      </c>
      <c r="F76" s="52">
        <v>0</v>
      </c>
    </row>
    <row r="77" spans="1:6" ht="15">
      <c r="A77" s="48" t="s">
        <v>184</v>
      </c>
      <c r="B77" s="80" t="s">
        <v>185</v>
      </c>
      <c r="C77" s="39">
        <v>0.062233601319210054</v>
      </c>
      <c r="D77" s="50">
        <v>0.062094428621209605</v>
      </c>
      <c r="E77" s="51">
        <v>0</v>
      </c>
      <c r="F77" s="52">
        <v>0</v>
      </c>
    </row>
    <row r="78" spans="1:6" ht="15">
      <c r="A78" s="48" t="s">
        <v>186</v>
      </c>
      <c r="B78" s="49" t="s">
        <v>187</v>
      </c>
      <c r="C78" s="39">
        <v>0.16281538548469815</v>
      </c>
      <c r="D78" s="50">
        <v>0.16252394441143747</v>
      </c>
      <c r="E78" s="51">
        <v>0</v>
      </c>
      <c r="F78" s="52">
        <v>0</v>
      </c>
    </row>
    <row r="79" spans="1:6" ht="15">
      <c r="A79" s="48" t="s">
        <v>188</v>
      </c>
      <c r="B79" s="49" t="s">
        <v>189</v>
      </c>
      <c r="C79" s="39">
        <v>0.09078258354104013</v>
      </c>
      <c r="D79" s="50">
        <v>0.09052128302940876</v>
      </c>
      <c r="E79" s="51">
        <v>0</v>
      </c>
      <c r="F79" s="52">
        <v>0</v>
      </c>
    </row>
    <row r="80" spans="1:6" ht="15">
      <c r="A80" s="48" t="s">
        <v>190</v>
      </c>
      <c r="B80" s="49" t="s">
        <v>191</v>
      </c>
      <c r="C80" s="39">
        <v>0.24414720986834934</v>
      </c>
      <c r="D80" s="50">
        <v>0.24417550646241556</v>
      </c>
      <c r="E80" s="51">
        <v>0</v>
      </c>
      <c r="F80" s="52">
        <v>0</v>
      </c>
    </row>
    <row r="81" spans="1:6" ht="15">
      <c r="A81" s="48" t="s">
        <v>192</v>
      </c>
      <c r="B81" s="49" t="s">
        <v>193</v>
      </c>
      <c r="C81" s="39">
        <v>0.1143585803994861</v>
      </c>
      <c r="D81" s="50">
        <v>0.11411367104961273</v>
      </c>
      <c r="E81" s="51">
        <v>0</v>
      </c>
      <c r="F81" s="52">
        <v>0</v>
      </c>
    </row>
    <row r="82" spans="1:6" ht="15">
      <c r="A82" s="48" t="s">
        <v>194</v>
      </c>
      <c r="B82" s="49" t="s">
        <v>195</v>
      </c>
      <c r="C82" s="39">
        <v>0.08947411926252923</v>
      </c>
      <c r="D82" s="50">
        <v>0.08926907008144425</v>
      </c>
      <c r="E82" s="51">
        <v>0</v>
      </c>
      <c r="F82" s="52">
        <v>0</v>
      </c>
    </row>
    <row r="83" spans="1:6" ht="15">
      <c r="A83" s="48" t="s">
        <v>196</v>
      </c>
      <c r="B83" s="49" t="s">
        <v>197</v>
      </c>
      <c r="C83" s="39">
        <v>0.13752481808624487</v>
      </c>
      <c r="D83" s="50">
        <v>0.13700496259662354</v>
      </c>
      <c r="E83" s="51">
        <v>0</v>
      </c>
      <c r="F83" s="52">
        <v>0</v>
      </c>
    </row>
    <row r="84" spans="1:6" ht="15">
      <c r="A84" s="48" t="s">
        <v>198</v>
      </c>
      <c r="B84" s="49" t="s">
        <v>199</v>
      </c>
      <c r="C84" s="39">
        <v>0.08479829113270304</v>
      </c>
      <c r="D84" s="50">
        <v>0.08456682528057063</v>
      </c>
      <c r="E84" s="51">
        <v>0</v>
      </c>
      <c r="F84" s="52">
        <v>0</v>
      </c>
    </row>
    <row r="85" spans="1:6" ht="15">
      <c r="A85" s="48" t="s">
        <v>200</v>
      </c>
      <c r="B85" s="49" t="s">
        <v>201</v>
      </c>
      <c r="C85" s="39">
        <v>0.17030155734238758</v>
      </c>
      <c r="D85" s="50">
        <v>0.16972730932632846</v>
      </c>
      <c r="E85" s="51">
        <v>0</v>
      </c>
      <c r="F85" s="52">
        <v>0</v>
      </c>
    </row>
    <row r="86" spans="1:6" ht="15">
      <c r="A86" s="48" t="s">
        <v>202</v>
      </c>
      <c r="B86" s="49" t="s">
        <v>203</v>
      </c>
      <c r="C86" s="39">
        <v>0.0630613339887502</v>
      </c>
      <c r="D86" s="50">
        <v>0.06303459217244249</v>
      </c>
      <c r="E86" s="51">
        <v>0</v>
      </c>
      <c r="F86" s="52">
        <v>0</v>
      </c>
    </row>
    <row r="87" spans="1:6" ht="15">
      <c r="A87" s="48" t="s">
        <v>204</v>
      </c>
      <c r="B87" s="57" t="s">
        <v>205</v>
      </c>
      <c r="C87" s="39">
        <v>0.10619189102640018</v>
      </c>
      <c r="D87" s="50">
        <v>0.10618493988738123</v>
      </c>
      <c r="E87" s="51">
        <v>0</v>
      </c>
      <c r="F87" s="52">
        <v>0</v>
      </c>
    </row>
    <row r="88" spans="1:6" ht="15">
      <c r="A88" s="48" t="s">
        <v>206</v>
      </c>
      <c r="B88" s="53" t="s">
        <v>207</v>
      </c>
      <c r="C88" s="39">
        <v>0.18544492171948482</v>
      </c>
      <c r="D88" s="50">
        <v>0.1852406588955211</v>
      </c>
      <c r="E88" s="51">
        <v>0</v>
      </c>
      <c r="F88" s="52">
        <v>0</v>
      </c>
    </row>
    <row r="89" spans="1:6" ht="15">
      <c r="A89" s="48" t="s">
        <v>208</v>
      </c>
      <c r="B89" s="53" t="s">
        <v>209</v>
      </c>
      <c r="C89" s="39">
        <v>0.08515747121277935</v>
      </c>
      <c r="D89" s="50">
        <v>0.08501681742773802</v>
      </c>
      <c r="E89" s="51">
        <v>0</v>
      </c>
      <c r="F89" s="52">
        <v>0</v>
      </c>
    </row>
    <row r="90" spans="1:6" ht="15">
      <c r="A90" s="48" t="s">
        <v>210</v>
      </c>
      <c r="B90" s="53" t="s">
        <v>211</v>
      </c>
      <c r="C90" s="39">
        <v>0.24244148846544147</v>
      </c>
      <c r="D90" s="50">
        <v>0.24180462463163965</v>
      </c>
      <c r="E90" s="51">
        <v>0</v>
      </c>
      <c r="F90" s="52">
        <v>0</v>
      </c>
    </row>
    <row r="91" spans="1:6" ht="15">
      <c r="A91" s="48" t="s">
        <v>212</v>
      </c>
      <c r="B91" s="57" t="s">
        <v>213</v>
      </c>
      <c r="C91" s="39">
        <v>0.17505003307422629</v>
      </c>
      <c r="D91" s="50">
        <v>0.17478777412685104</v>
      </c>
      <c r="E91" s="51">
        <v>0</v>
      </c>
      <c r="F91" s="52">
        <v>0</v>
      </c>
    </row>
    <row r="92" spans="1:6" ht="15">
      <c r="A92" s="48" t="s">
        <v>214</v>
      </c>
      <c r="B92" s="53" t="s">
        <v>215</v>
      </c>
      <c r="C92" s="39">
        <v>0.17615267774030294</v>
      </c>
      <c r="D92" s="50">
        <v>0.17616555029258005</v>
      </c>
      <c r="E92" s="51">
        <v>0</v>
      </c>
      <c r="F92" s="52">
        <v>0</v>
      </c>
    </row>
    <row r="93" spans="1:6" ht="15">
      <c r="A93" s="48" t="s">
        <v>216</v>
      </c>
      <c r="B93" s="53" t="s">
        <v>217</v>
      </c>
      <c r="C93" s="39">
        <v>0.14105788799969543</v>
      </c>
      <c r="D93" s="50">
        <v>0.14104197273712918</v>
      </c>
      <c r="E93" s="51">
        <v>0</v>
      </c>
      <c r="F93" s="52">
        <v>0</v>
      </c>
    </row>
    <row r="94" spans="1:6" ht="15">
      <c r="A94" s="48" t="s">
        <v>218</v>
      </c>
      <c r="B94" s="57" t="s">
        <v>219</v>
      </c>
      <c r="C94" s="39">
        <v>0.11336405353271009</v>
      </c>
      <c r="D94" s="50">
        <v>0.1132233885924396</v>
      </c>
      <c r="E94" s="51">
        <v>0</v>
      </c>
      <c r="F94" s="52">
        <v>0</v>
      </c>
    </row>
    <row r="95" spans="1:6" ht="15">
      <c r="A95" s="48" t="s">
        <v>220</v>
      </c>
      <c r="B95" s="49" t="s">
        <v>221</v>
      </c>
      <c r="C95" s="39">
        <v>0.2543059522337954</v>
      </c>
      <c r="D95" s="50">
        <v>0.2538778351794989</v>
      </c>
      <c r="E95" s="51">
        <v>0</v>
      </c>
      <c r="F95" s="52">
        <v>0</v>
      </c>
    </row>
    <row r="96" spans="1:6" ht="15">
      <c r="A96" s="48" t="s">
        <v>222</v>
      </c>
      <c r="B96" s="49" t="s">
        <v>223</v>
      </c>
      <c r="C96" s="39">
        <v>0.29268780254337956</v>
      </c>
      <c r="D96" s="50">
        <v>0.2926820782090278</v>
      </c>
      <c r="E96" s="51">
        <v>0</v>
      </c>
      <c r="F96" s="52">
        <v>0</v>
      </c>
    </row>
    <row r="97" spans="1:6" ht="15">
      <c r="A97" s="48" t="s">
        <v>224</v>
      </c>
      <c r="B97" s="49" t="s">
        <v>225</v>
      </c>
      <c r="C97" s="39">
        <v>0.15088932180951567</v>
      </c>
      <c r="D97" s="50">
        <v>0.15089346600147827</v>
      </c>
      <c r="E97" s="51">
        <v>0</v>
      </c>
      <c r="F97" s="52">
        <v>0</v>
      </c>
    </row>
    <row r="98" spans="1:6" ht="15">
      <c r="A98" s="48" t="s">
        <v>226</v>
      </c>
      <c r="B98" s="49" t="s">
        <v>227</v>
      </c>
      <c r="C98" s="39">
        <v>0.06267137063875361</v>
      </c>
      <c r="D98" s="50">
        <v>0.0625042311408382</v>
      </c>
      <c r="E98" s="51">
        <v>0</v>
      </c>
      <c r="F98" s="52">
        <v>0</v>
      </c>
    </row>
    <row r="99" spans="1:6" ht="15">
      <c r="A99" s="48" t="s">
        <v>228</v>
      </c>
      <c r="B99" s="57" t="s">
        <v>229</v>
      </c>
      <c r="C99" s="39">
        <v>0.06560485421530503</v>
      </c>
      <c r="D99" s="50">
        <v>0.06561005723319992</v>
      </c>
      <c r="E99" s="51">
        <v>0</v>
      </c>
      <c r="F99" s="52">
        <v>0</v>
      </c>
    </row>
    <row r="100" spans="1:6" ht="15">
      <c r="A100" s="48" t="s">
        <v>230</v>
      </c>
      <c r="B100" s="49" t="s">
        <v>231</v>
      </c>
      <c r="C100" s="39">
        <v>0.06021186774103076</v>
      </c>
      <c r="D100" s="50">
        <v>0.060216316800760325</v>
      </c>
      <c r="E100" s="51">
        <v>0</v>
      </c>
      <c r="F100" s="52">
        <v>0</v>
      </c>
    </row>
    <row r="101" spans="1:6" ht="15">
      <c r="A101" s="48" t="s">
        <v>232</v>
      </c>
      <c r="B101" s="49" t="s">
        <v>233</v>
      </c>
      <c r="C101" s="39">
        <v>0.21765584813456437</v>
      </c>
      <c r="D101" s="50">
        <v>0.21759031243242538</v>
      </c>
      <c r="E101" s="51">
        <v>0</v>
      </c>
      <c r="F101" s="52">
        <v>0</v>
      </c>
    </row>
    <row r="102" spans="1:6" ht="15">
      <c r="A102" s="48" t="s">
        <v>234</v>
      </c>
      <c r="B102" s="49" t="s">
        <v>235</v>
      </c>
      <c r="C102" s="39">
        <v>0.13408300993806932</v>
      </c>
      <c r="D102" s="50">
        <v>0.13408813393168537</v>
      </c>
      <c r="E102" s="51">
        <v>0</v>
      </c>
      <c r="F102" s="52">
        <v>0</v>
      </c>
    </row>
    <row r="103" spans="1:6" ht="15">
      <c r="A103" s="48" t="s">
        <v>236</v>
      </c>
      <c r="B103" s="49" t="s">
        <v>237</v>
      </c>
      <c r="C103" s="39">
        <v>0.20567501119418188</v>
      </c>
      <c r="D103" s="50">
        <v>0.20527599913406486</v>
      </c>
      <c r="E103" s="51">
        <v>0</v>
      </c>
      <c r="F103" s="52">
        <v>0</v>
      </c>
    </row>
    <row r="104" spans="1:6" ht="15">
      <c r="A104" s="48" t="s">
        <v>238</v>
      </c>
      <c r="B104" s="49" t="s">
        <v>239</v>
      </c>
      <c r="C104" s="39">
        <v>0.25536586042057274</v>
      </c>
      <c r="D104" s="50">
        <v>0.25528583877426053</v>
      </c>
      <c r="E104" s="51">
        <v>0</v>
      </c>
      <c r="F104" s="52">
        <v>0</v>
      </c>
    </row>
    <row r="105" spans="1:6" ht="15">
      <c r="A105" s="48" t="s">
        <v>240</v>
      </c>
      <c r="B105" s="49" t="s">
        <v>241</v>
      </c>
      <c r="C105" s="39">
        <v>0.25706323620665117</v>
      </c>
      <c r="D105" s="50">
        <v>0.25699108835299</v>
      </c>
      <c r="E105" s="51">
        <v>0</v>
      </c>
      <c r="F105" s="52">
        <v>0</v>
      </c>
    </row>
    <row r="106" spans="1:6" ht="15">
      <c r="A106" s="48" t="s">
        <v>242</v>
      </c>
      <c r="B106" s="49" t="s">
        <v>243</v>
      </c>
      <c r="C106" s="39">
        <v>0.25775875417078553</v>
      </c>
      <c r="D106" s="50">
        <v>0.2576536259406118</v>
      </c>
      <c r="E106" s="51">
        <v>0</v>
      </c>
      <c r="F106" s="52">
        <v>0</v>
      </c>
    </row>
    <row r="107" spans="1:6" ht="15">
      <c r="A107" s="48" t="s">
        <v>244</v>
      </c>
      <c r="B107" s="49" t="s">
        <v>245</v>
      </c>
      <c r="C107" s="39">
        <v>0.25826763186173796</v>
      </c>
      <c r="D107" s="50">
        <v>0.25814876877824566</v>
      </c>
      <c r="E107" s="51">
        <v>0</v>
      </c>
      <c r="F107" s="52">
        <v>0</v>
      </c>
    </row>
    <row r="108" spans="1:6" ht="15">
      <c r="A108" s="48" t="s">
        <v>246</v>
      </c>
      <c r="B108" s="57" t="s">
        <v>247</v>
      </c>
      <c r="C108" s="39">
        <v>0.09022144832011032</v>
      </c>
      <c r="D108" s="50">
        <v>0.09006794370315874</v>
      </c>
      <c r="E108" s="51">
        <v>0</v>
      </c>
      <c r="F108" s="52">
        <v>0</v>
      </c>
    </row>
    <row r="109" spans="1:6" ht="15">
      <c r="A109" s="48" t="s">
        <v>248</v>
      </c>
      <c r="B109" s="49" t="s">
        <v>249</v>
      </c>
      <c r="C109" s="39">
        <v>0.0635330338165179</v>
      </c>
      <c r="D109" s="50">
        <v>0.06331600223096406</v>
      </c>
      <c r="E109" s="51">
        <v>0</v>
      </c>
      <c r="F109" s="52">
        <v>0</v>
      </c>
    </row>
    <row r="110" spans="1:6" ht="15">
      <c r="A110" s="48" t="s">
        <v>250</v>
      </c>
      <c r="B110" s="57" t="s">
        <v>251</v>
      </c>
      <c r="C110" s="39">
        <v>0.18400096489931292</v>
      </c>
      <c r="D110" s="50">
        <v>0.1839728229289328</v>
      </c>
      <c r="E110" s="51">
        <v>0</v>
      </c>
      <c r="F110" s="52">
        <v>0</v>
      </c>
    </row>
    <row r="111" spans="1:6" ht="15">
      <c r="A111" s="48" t="s">
        <v>252</v>
      </c>
      <c r="B111" s="49" t="s">
        <v>253</v>
      </c>
      <c r="C111" s="39">
        <v>0.2124661678499604</v>
      </c>
      <c r="D111" s="50">
        <v>0.2122754495859351</v>
      </c>
      <c r="E111" s="51">
        <v>0</v>
      </c>
      <c r="F111" s="52">
        <v>0</v>
      </c>
    </row>
    <row r="112" spans="1:6" ht="15">
      <c r="A112" s="48" t="s">
        <v>254</v>
      </c>
      <c r="B112" s="49" t="s">
        <v>255</v>
      </c>
      <c r="C112" s="39">
        <v>0.19791337564413655</v>
      </c>
      <c r="D112" s="50">
        <v>0.19734179351149028</v>
      </c>
      <c r="E112" s="51">
        <v>0</v>
      </c>
      <c r="F112" s="52">
        <v>0</v>
      </c>
    </row>
    <row r="113" spans="1:6" ht="15">
      <c r="A113" s="48" t="s">
        <v>256</v>
      </c>
      <c r="B113" s="49" t="s">
        <v>257</v>
      </c>
      <c r="C113" s="39">
        <v>0.10235968540710631</v>
      </c>
      <c r="D113" s="50">
        <v>0.10207723271880553</v>
      </c>
      <c r="E113" s="51">
        <v>0</v>
      </c>
      <c r="F113" s="52">
        <v>0</v>
      </c>
    </row>
    <row r="114" spans="1:6" ht="15">
      <c r="A114" s="48" t="s">
        <v>258</v>
      </c>
      <c r="B114" s="49" t="s">
        <v>259</v>
      </c>
      <c r="C114" s="39">
        <v>0.26766956483558635</v>
      </c>
      <c r="D114" s="50">
        <v>0.2669088946880882</v>
      </c>
      <c r="E114" s="51">
        <v>0</v>
      </c>
      <c r="F114" s="52">
        <v>0</v>
      </c>
    </row>
    <row r="115" spans="1:6" ht="15">
      <c r="A115" s="48" t="s">
        <v>260</v>
      </c>
      <c r="B115" s="49" t="s">
        <v>261</v>
      </c>
      <c r="C115" s="39">
        <v>0.19482640382979252</v>
      </c>
      <c r="D115" s="50">
        <v>0.19535100938927402</v>
      </c>
      <c r="E115" s="51">
        <v>0</v>
      </c>
      <c r="F115" s="52">
        <v>0</v>
      </c>
    </row>
    <row r="116" spans="1:6" ht="15">
      <c r="A116" s="48" t="s">
        <v>262</v>
      </c>
      <c r="B116" s="49" t="s">
        <v>263</v>
      </c>
      <c r="C116" s="39">
        <v>0.10785777953098208</v>
      </c>
      <c r="D116" s="50">
        <v>0.10746670886369347</v>
      </c>
      <c r="E116" s="51">
        <v>0</v>
      </c>
      <c r="F116" s="52">
        <v>0</v>
      </c>
    </row>
    <row r="117" spans="1:6" ht="15">
      <c r="A117" s="48" t="s">
        <v>264</v>
      </c>
      <c r="B117" s="49" t="s">
        <v>265</v>
      </c>
      <c r="C117" s="39">
        <v>0.06171682950469032</v>
      </c>
      <c r="D117" s="50">
        <v>0.061601439809386774</v>
      </c>
      <c r="E117" s="51">
        <v>0</v>
      </c>
      <c r="F117" s="52">
        <v>0</v>
      </c>
    </row>
    <row r="118" spans="1:6" ht="15">
      <c r="A118" s="48" t="s">
        <v>266</v>
      </c>
      <c r="B118" s="49" t="s">
        <v>267</v>
      </c>
      <c r="C118" s="39">
        <v>0.09336343960912717</v>
      </c>
      <c r="D118" s="50">
        <v>0.0930343190713794</v>
      </c>
      <c r="E118" s="51">
        <v>0</v>
      </c>
      <c r="F118" s="52">
        <v>0</v>
      </c>
    </row>
    <row r="119" spans="1:6" ht="15">
      <c r="A119" s="48" t="s">
        <v>268</v>
      </c>
      <c r="B119" s="49" t="s">
        <v>269</v>
      </c>
      <c r="C119" s="39">
        <v>0.21396648989506042</v>
      </c>
      <c r="D119" s="50">
        <v>0.21387256116368847</v>
      </c>
      <c r="E119" s="51">
        <v>0</v>
      </c>
      <c r="F119" s="52">
        <v>0</v>
      </c>
    </row>
    <row r="120" spans="1:6" ht="15">
      <c r="A120" s="48" t="s">
        <v>270</v>
      </c>
      <c r="B120" s="49" t="s">
        <v>271</v>
      </c>
      <c r="C120" s="39">
        <v>0.09574860213162556</v>
      </c>
      <c r="D120" s="50">
        <v>0.09551585132723812</v>
      </c>
      <c r="E120" s="51">
        <v>0</v>
      </c>
      <c r="F120" s="52">
        <v>0</v>
      </c>
    </row>
    <row r="121" spans="1:6" ht="15">
      <c r="A121" s="48" t="s">
        <v>272</v>
      </c>
      <c r="B121" s="49" t="s">
        <v>273</v>
      </c>
      <c r="C121" s="39">
        <v>0.09322091202092928</v>
      </c>
      <c r="D121" s="50">
        <v>0.09319451403307132</v>
      </c>
      <c r="E121" s="51">
        <v>0</v>
      </c>
      <c r="F121" s="52">
        <v>0</v>
      </c>
    </row>
    <row r="122" spans="1:6" ht="15">
      <c r="A122" s="48" t="s">
        <v>274</v>
      </c>
      <c r="B122" s="49" t="s">
        <v>953</v>
      </c>
      <c r="C122" s="39">
        <v>0.06150617092001087</v>
      </c>
      <c r="D122" s="50">
        <v>0.061365916818419255</v>
      </c>
      <c r="E122" s="51">
        <v>0</v>
      </c>
      <c r="F122" s="52">
        <v>0</v>
      </c>
    </row>
    <row r="123" spans="1:6" ht="15">
      <c r="A123" s="48" t="s">
        <v>276</v>
      </c>
      <c r="B123" s="49" t="s">
        <v>954</v>
      </c>
      <c r="C123" s="39">
        <v>0.13621321659207528</v>
      </c>
      <c r="D123" s="50">
        <v>0.13583089085146416</v>
      </c>
      <c r="E123" s="51">
        <v>0</v>
      </c>
      <c r="F123" s="52">
        <v>0</v>
      </c>
    </row>
    <row r="124" spans="1:6" ht="15">
      <c r="A124" s="48" t="s">
        <v>278</v>
      </c>
      <c r="B124" s="49" t="s">
        <v>279</v>
      </c>
      <c r="C124" s="39">
        <v>0.3948509604095362</v>
      </c>
      <c r="D124" s="50">
        <v>0.3947426996042862</v>
      </c>
      <c r="E124" s="51">
        <v>0</v>
      </c>
      <c r="F124" s="52">
        <v>0</v>
      </c>
    </row>
    <row r="125" spans="1:6" ht="15">
      <c r="A125" s="48" t="s">
        <v>280</v>
      </c>
      <c r="B125" s="49" t="s">
        <v>281</v>
      </c>
      <c r="C125" s="39">
        <v>0.31063102592992825</v>
      </c>
      <c r="D125" s="50">
        <v>0.30960714149319135</v>
      </c>
      <c r="E125" s="51">
        <v>0</v>
      </c>
      <c r="F125" s="52">
        <v>0</v>
      </c>
    </row>
    <row r="126" spans="1:6" ht="15">
      <c r="A126" s="48" t="s">
        <v>282</v>
      </c>
      <c r="B126" s="49" t="s">
        <v>283</v>
      </c>
      <c r="C126" s="39">
        <v>0.15436998202608357</v>
      </c>
      <c r="D126" s="50">
        <v>0.15374982085068423</v>
      </c>
      <c r="E126" s="51">
        <v>0</v>
      </c>
      <c r="F126" s="52">
        <v>0</v>
      </c>
    </row>
    <row r="127" spans="1:6" ht="15">
      <c r="A127" s="48" t="s">
        <v>284</v>
      </c>
      <c r="B127" s="57" t="s">
        <v>285</v>
      </c>
      <c r="C127" s="39">
        <v>0.0872365926246704</v>
      </c>
      <c r="D127" s="50">
        <v>0.08698762436951585</v>
      </c>
      <c r="E127" s="51">
        <v>0</v>
      </c>
      <c r="F127" s="52">
        <v>0</v>
      </c>
    </row>
    <row r="128" spans="1:6" ht="15">
      <c r="A128" s="48" t="s">
        <v>286</v>
      </c>
      <c r="B128" s="81" t="s">
        <v>287</v>
      </c>
      <c r="C128" s="39">
        <v>0.07587707007659492</v>
      </c>
      <c r="D128" s="50">
        <v>0.07570598409760547</v>
      </c>
      <c r="E128" s="51">
        <v>0</v>
      </c>
      <c r="F128" s="52">
        <v>0</v>
      </c>
    </row>
    <row r="129" spans="1:6" ht="15">
      <c r="A129" s="48" t="s">
        <v>288</v>
      </c>
      <c r="B129" s="53" t="s">
        <v>289</v>
      </c>
      <c r="C129" s="39">
        <v>0.056985074241701385</v>
      </c>
      <c r="D129" s="50">
        <v>0.05729839038157932</v>
      </c>
      <c r="E129" s="51">
        <v>0</v>
      </c>
      <c r="F129" s="52">
        <v>0</v>
      </c>
    </row>
    <row r="130" spans="1:6" ht="15">
      <c r="A130" s="48" t="s">
        <v>290</v>
      </c>
      <c r="B130" s="49" t="s">
        <v>291</v>
      </c>
      <c r="C130" s="39">
        <v>0.1854749752736612</v>
      </c>
      <c r="D130" s="50">
        <v>0.18624752850322557</v>
      </c>
      <c r="E130" s="51">
        <v>0</v>
      </c>
      <c r="F130" s="52">
        <v>0</v>
      </c>
    </row>
    <row r="131" spans="1:6" ht="15">
      <c r="A131" s="48" t="s">
        <v>292</v>
      </c>
      <c r="B131" s="49" t="s">
        <v>293</v>
      </c>
      <c r="C131" s="39">
        <v>0.1632901357894947</v>
      </c>
      <c r="D131" s="50">
        <v>0.1626578521640481</v>
      </c>
      <c r="E131" s="51">
        <v>0</v>
      </c>
      <c r="F131" s="52">
        <v>0</v>
      </c>
    </row>
    <row r="132" spans="1:6" ht="15">
      <c r="A132" s="48" t="s">
        <v>294</v>
      </c>
      <c r="B132" s="53" t="s">
        <v>955</v>
      </c>
      <c r="C132" s="39">
        <v>0.2702503362505213</v>
      </c>
      <c r="D132" s="50">
        <v>0.2702767117254814</v>
      </c>
      <c r="E132" s="51">
        <v>0</v>
      </c>
      <c r="F132" s="52">
        <v>1</v>
      </c>
    </row>
    <row r="133" spans="1:6" ht="15">
      <c r="A133" s="48" t="s">
        <v>296</v>
      </c>
      <c r="B133" s="49" t="s">
        <v>956</v>
      </c>
      <c r="C133" s="39">
        <v>0.2310033516698147</v>
      </c>
      <c r="D133" s="50">
        <v>0.23101398891663377</v>
      </c>
      <c r="E133" s="51">
        <v>0</v>
      </c>
      <c r="F133" s="52">
        <v>0</v>
      </c>
    </row>
    <row r="134" spans="1:6" ht="15">
      <c r="A134" s="48" t="s">
        <v>298</v>
      </c>
      <c r="B134" s="49" t="s">
        <v>957</v>
      </c>
      <c r="C134" s="39">
        <v>0.23153528348034125</v>
      </c>
      <c r="D134" s="50">
        <v>0.2315450992468877</v>
      </c>
      <c r="E134" s="51">
        <v>0</v>
      </c>
      <c r="F134" s="52">
        <v>0</v>
      </c>
    </row>
    <row r="135" spans="1:6" ht="15">
      <c r="A135" s="48" t="s">
        <v>300</v>
      </c>
      <c r="B135" s="49" t="s">
        <v>958</v>
      </c>
      <c r="C135" s="39">
        <v>0.13400986888771127</v>
      </c>
      <c r="D135" s="50">
        <v>0.13398743890656553</v>
      </c>
      <c r="E135" s="51">
        <v>0</v>
      </c>
      <c r="F135" s="52">
        <v>0</v>
      </c>
    </row>
    <row r="136" spans="1:6" ht="15">
      <c r="A136" s="48" t="s">
        <v>302</v>
      </c>
      <c r="B136" s="49" t="s">
        <v>959</v>
      </c>
      <c r="C136" s="39">
        <v>0.4091370928894241</v>
      </c>
      <c r="D136" s="50">
        <v>0.40873801119593783</v>
      </c>
      <c r="E136" s="51">
        <v>0</v>
      </c>
      <c r="F136" s="52">
        <v>0</v>
      </c>
    </row>
    <row r="137" spans="1:6" ht="15">
      <c r="A137" s="48" t="s">
        <v>304</v>
      </c>
      <c r="B137" s="49" t="s">
        <v>960</v>
      </c>
      <c r="C137" s="39">
        <v>0.41062422700444434</v>
      </c>
      <c r="D137" s="50">
        <v>0.41016366525897924</v>
      </c>
      <c r="E137" s="51">
        <v>0</v>
      </c>
      <c r="F137" s="52">
        <v>0</v>
      </c>
    </row>
    <row r="138" spans="1:6" ht="15">
      <c r="A138" s="48" t="s">
        <v>306</v>
      </c>
      <c r="B138" s="57" t="s">
        <v>961</v>
      </c>
      <c r="C138" s="39">
        <v>0.3992989093284603</v>
      </c>
      <c r="D138" s="50">
        <v>0.39849006695732725</v>
      </c>
      <c r="E138" s="51">
        <v>0</v>
      </c>
      <c r="F138" s="52">
        <v>1</v>
      </c>
    </row>
    <row r="139" spans="1:6" ht="15">
      <c r="A139" s="48" t="s">
        <v>308</v>
      </c>
      <c r="B139" s="53" t="s">
        <v>962</v>
      </c>
      <c r="C139" s="39">
        <v>0.2418415779703181</v>
      </c>
      <c r="D139" s="50">
        <v>0.24187134437050783</v>
      </c>
      <c r="E139" s="51">
        <v>0</v>
      </c>
      <c r="F139" s="52">
        <v>0</v>
      </c>
    </row>
    <row r="140" spans="1:6" ht="15">
      <c r="A140" s="48" t="s">
        <v>310</v>
      </c>
      <c r="B140" s="49" t="s">
        <v>963</v>
      </c>
      <c r="C140" s="39">
        <v>0.08045317731968521</v>
      </c>
      <c r="D140" s="50">
        <v>0.08044499241525159</v>
      </c>
      <c r="E140" s="51">
        <v>0</v>
      </c>
      <c r="F140" s="52">
        <v>0</v>
      </c>
    </row>
    <row r="141" spans="1:6" ht="15">
      <c r="A141" s="48" t="s">
        <v>312</v>
      </c>
      <c r="B141" s="49" t="s">
        <v>313</v>
      </c>
      <c r="C141" s="39">
        <v>0.032128123131825545</v>
      </c>
      <c r="D141" s="50">
        <v>0.03213827578451704</v>
      </c>
      <c r="E141" s="51">
        <v>0</v>
      </c>
      <c r="F141" s="52">
        <v>0</v>
      </c>
    </row>
    <row r="142" spans="1:6" ht="15">
      <c r="A142" s="48" t="s">
        <v>314</v>
      </c>
      <c r="B142" s="49" t="s">
        <v>315</v>
      </c>
      <c r="C142" s="39">
        <v>0.10607216380194735</v>
      </c>
      <c r="D142" s="50">
        <v>0.10608610294759488</v>
      </c>
      <c r="E142" s="51">
        <v>1</v>
      </c>
      <c r="F142" s="52">
        <v>0</v>
      </c>
    </row>
    <row r="143" spans="1:6" ht="15">
      <c r="A143" s="48" t="s">
        <v>316</v>
      </c>
      <c r="B143" s="49" t="s">
        <v>317</v>
      </c>
      <c r="C143" s="39">
        <v>0.3482500352305958</v>
      </c>
      <c r="D143" s="50">
        <v>0.347162804211009</v>
      </c>
      <c r="E143" s="51">
        <v>0</v>
      </c>
      <c r="F143" s="52">
        <v>0</v>
      </c>
    </row>
    <row r="144" spans="1:6" ht="15">
      <c r="A144" s="61" t="s">
        <v>318</v>
      </c>
      <c r="B144" s="49" t="s">
        <v>319</v>
      </c>
      <c r="C144" s="39">
        <v>0.19004957838453482</v>
      </c>
      <c r="D144" s="50">
        <v>0.1896017301555312</v>
      </c>
      <c r="E144" s="51">
        <v>0</v>
      </c>
      <c r="F144" s="52">
        <v>0</v>
      </c>
    </row>
    <row r="145" spans="1:6" ht="15">
      <c r="A145" s="48" t="s">
        <v>320</v>
      </c>
      <c r="B145" s="49" t="s">
        <v>964</v>
      </c>
      <c r="C145" s="39">
        <v>0.07636913582909226</v>
      </c>
      <c r="D145" s="50">
        <v>0.07636906571720306</v>
      </c>
      <c r="E145" s="51">
        <v>0</v>
      </c>
      <c r="F145" s="52">
        <v>0</v>
      </c>
    </row>
    <row r="146" spans="1:6" ht="15">
      <c r="A146" s="48" t="s">
        <v>322</v>
      </c>
      <c r="B146" s="49" t="s">
        <v>965</v>
      </c>
      <c r="C146" s="39">
        <v>0.05418352582438603</v>
      </c>
      <c r="D146" s="50">
        <v>0.05404277815850314</v>
      </c>
      <c r="E146" s="51">
        <v>0</v>
      </c>
      <c r="F146" s="52">
        <v>0</v>
      </c>
    </row>
    <row r="147" spans="1:6" ht="15">
      <c r="A147" s="48" t="s">
        <v>324</v>
      </c>
      <c r="B147" s="49" t="s">
        <v>966</v>
      </c>
      <c r="C147" s="39">
        <v>0.08935374808515224</v>
      </c>
      <c r="D147" s="50">
        <v>0.08913292359407653</v>
      </c>
      <c r="E147" s="51">
        <v>0</v>
      </c>
      <c r="F147" s="52">
        <v>0</v>
      </c>
    </row>
    <row r="148" spans="1:6" ht="15">
      <c r="A148" s="48" t="s">
        <v>326</v>
      </c>
      <c r="B148" s="49" t="s">
        <v>967</v>
      </c>
      <c r="C148" s="39">
        <v>0.06413330988612248</v>
      </c>
      <c r="D148" s="50">
        <v>0.0639947061617506</v>
      </c>
      <c r="E148" s="51">
        <v>0</v>
      </c>
      <c r="F148" s="52">
        <v>0</v>
      </c>
    </row>
    <row r="149" spans="1:6" ht="15">
      <c r="A149" s="48" t="s">
        <v>328</v>
      </c>
      <c r="B149" s="49" t="s">
        <v>329</v>
      </c>
      <c r="C149" s="39">
        <v>0.14562736509753885</v>
      </c>
      <c r="D149" s="50">
        <v>0.14638618267707187</v>
      </c>
      <c r="E149" s="51">
        <v>0</v>
      </c>
      <c r="F149" s="52">
        <v>0</v>
      </c>
    </row>
    <row r="150" spans="1:6" ht="15">
      <c r="A150" s="48" t="s">
        <v>330</v>
      </c>
      <c r="B150" s="49" t="s">
        <v>968</v>
      </c>
      <c r="C150" s="39">
        <v>0.07312184653444886</v>
      </c>
      <c r="D150" s="50">
        <v>0.0729326507672087</v>
      </c>
      <c r="E150" s="51">
        <v>0</v>
      </c>
      <c r="F150" s="52">
        <v>0</v>
      </c>
    </row>
    <row r="151" spans="1:6" ht="15">
      <c r="A151" s="48" t="s">
        <v>332</v>
      </c>
      <c r="B151" s="49" t="s">
        <v>333</v>
      </c>
      <c r="C151" s="39"/>
      <c r="D151" s="50">
        <v>0.24518519947677844</v>
      </c>
      <c r="E151" s="51">
        <v>0</v>
      </c>
      <c r="F151" s="52">
        <v>0</v>
      </c>
    </row>
    <row r="152" spans="1:6" ht="15">
      <c r="A152" s="48" t="s">
        <v>334</v>
      </c>
      <c r="B152" s="49" t="s">
        <v>335</v>
      </c>
      <c r="C152" s="39">
        <v>0.18632245001926726</v>
      </c>
      <c r="D152" s="50">
        <v>0.18584252326673875</v>
      </c>
      <c r="E152" s="51">
        <v>0</v>
      </c>
      <c r="F152" s="52">
        <v>0</v>
      </c>
    </row>
    <row r="153" spans="1:6" ht="15">
      <c r="A153" s="48" t="s">
        <v>336</v>
      </c>
      <c r="B153" s="49" t="s">
        <v>969</v>
      </c>
      <c r="C153" s="39">
        <v>0.10565069204782096</v>
      </c>
      <c r="D153" s="50">
        <v>0.10537977714797189</v>
      </c>
      <c r="E153" s="51">
        <v>0</v>
      </c>
      <c r="F153" s="52">
        <v>0</v>
      </c>
    </row>
    <row r="154" spans="1:6" ht="15">
      <c r="A154" s="48" t="s">
        <v>338</v>
      </c>
      <c r="B154" s="49" t="s">
        <v>339</v>
      </c>
      <c r="C154" s="39">
        <v>0.0877839579326684</v>
      </c>
      <c r="D154" s="50">
        <v>0.08758249855781278</v>
      </c>
      <c r="E154" s="51">
        <v>0</v>
      </c>
      <c r="F154" s="52">
        <v>0</v>
      </c>
    </row>
    <row r="155" spans="1:6" ht="15">
      <c r="A155" s="48" t="s">
        <v>340</v>
      </c>
      <c r="B155" s="49" t="s">
        <v>970</v>
      </c>
      <c r="C155" s="39">
        <v>0.09281103565219409</v>
      </c>
      <c r="D155" s="50">
        <v>0.09282016831953296</v>
      </c>
      <c r="E155" s="51">
        <v>0</v>
      </c>
      <c r="F155" s="52">
        <v>1</v>
      </c>
    </row>
    <row r="156" spans="1:6" ht="15">
      <c r="A156" s="48" t="s">
        <v>342</v>
      </c>
      <c r="B156" s="49" t="s">
        <v>343</v>
      </c>
      <c r="C156" s="39">
        <v>0.2032768875573847</v>
      </c>
      <c r="D156" s="50">
        <v>0.20281714374125442</v>
      </c>
      <c r="E156" s="51">
        <v>0</v>
      </c>
      <c r="F156" s="52">
        <v>0</v>
      </c>
    </row>
    <row r="157" spans="1:6" ht="15">
      <c r="A157" s="48" t="s">
        <v>344</v>
      </c>
      <c r="B157" s="49" t="s">
        <v>345</v>
      </c>
      <c r="C157" s="39">
        <v>0.1559740032406186</v>
      </c>
      <c r="D157" s="50">
        <v>0.1555625202382535</v>
      </c>
      <c r="E157" s="51">
        <v>0</v>
      </c>
      <c r="F157" s="52">
        <v>0</v>
      </c>
    </row>
    <row r="158" spans="1:6" ht="15">
      <c r="A158" s="48" t="s">
        <v>346</v>
      </c>
      <c r="B158" s="49" t="s">
        <v>347</v>
      </c>
      <c r="C158" s="39">
        <v>0.07487793786977101</v>
      </c>
      <c r="D158" s="50">
        <v>0.07488153423875976</v>
      </c>
      <c r="E158" s="51">
        <v>0</v>
      </c>
      <c r="F158" s="52">
        <v>0</v>
      </c>
    </row>
    <row r="159" spans="1:6" ht="15">
      <c r="A159" s="48" t="s">
        <v>348</v>
      </c>
      <c r="B159" s="49" t="s">
        <v>349</v>
      </c>
      <c r="C159" s="39">
        <v>0.18509558892762076</v>
      </c>
      <c r="D159" s="50">
        <v>0.18481396740915995</v>
      </c>
      <c r="E159" s="51">
        <v>0</v>
      </c>
      <c r="F159" s="52">
        <v>0</v>
      </c>
    </row>
    <row r="160" spans="1:6" ht="15">
      <c r="A160" s="48" t="s">
        <v>350</v>
      </c>
      <c r="B160" s="49" t="s">
        <v>351</v>
      </c>
      <c r="C160" s="39">
        <v>0.27614908307374875</v>
      </c>
      <c r="D160" s="50">
        <v>0.27612448407869405</v>
      </c>
      <c r="E160" s="51">
        <v>0</v>
      </c>
      <c r="F160" s="52">
        <v>0</v>
      </c>
    </row>
    <row r="161" spans="1:6" ht="15">
      <c r="A161" s="61" t="s">
        <v>352</v>
      </c>
      <c r="B161" s="49" t="s">
        <v>353</v>
      </c>
      <c r="C161" s="39">
        <v>0.11643571438840185</v>
      </c>
      <c r="D161" s="50">
        <v>0.1161896193633747</v>
      </c>
      <c r="E161" s="51">
        <v>0</v>
      </c>
      <c r="F161" s="52">
        <v>0</v>
      </c>
    </row>
    <row r="162" spans="1:6" ht="15">
      <c r="A162" s="48" t="s">
        <v>354</v>
      </c>
      <c r="B162" s="49" t="s">
        <v>355</v>
      </c>
      <c r="C162" s="39">
        <v>0.06162110700140962</v>
      </c>
      <c r="D162" s="50">
        <v>0.06152377558428844</v>
      </c>
      <c r="E162" s="51">
        <v>0</v>
      </c>
      <c r="F162" s="52">
        <v>0</v>
      </c>
    </row>
    <row r="163" spans="1:6" ht="15">
      <c r="A163" s="48" t="s">
        <v>356</v>
      </c>
      <c r="B163" s="49" t="s">
        <v>357</v>
      </c>
      <c r="C163" s="39">
        <v>0.28985620674214735</v>
      </c>
      <c r="D163" s="50">
        <v>0.2892904560105883</v>
      </c>
      <c r="E163" s="51">
        <v>0</v>
      </c>
      <c r="F163" s="52">
        <v>0</v>
      </c>
    </row>
    <row r="164" spans="1:6" ht="15">
      <c r="A164" s="48" t="s">
        <v>358</v>
      </c>
      <c r="B164" s="49" t="s">
        <v>971</v>
      </c>
      <c r="C164" s="39">
        <v>0.0823988790029927</v>
      </c>
      <c r="D164" s="50">
        <v>0.08210255360097841</v>
      </c>
      <c r="E164" s="51">
        <v>0</v>
      </c>
      <c r="F164" s="52">
        <v>0</v>
      </c>
    </row>
    <row r="165" spans="1:6" ht="15">
      <c r="A165" s="48" t="s">
        <v>360</v>
      </c>
      <c r="B165" s="49" t="s">
        <v>972</v>
      </c>
      <c r="C165" s="39">
        <v>0.20924897900863845</v>
      </c>
      <c r="D165" s="50">
        <v>0.20923485578438414</v>
      </c>
      <c r="E165" s="51">
        <v>0</v>
      </c>
      <c r="F165" s="52">
        <v>0</v>
      </c>
    </row>
    <row r="166" spans="1:6" ht="15">
      <c r="A166" s="48" t="s">
        <v>362</v>
      </c>
      <c r="B166" s="49" t="s">
        <v>973</v>
      </c>
      <c r="C166" s="39">
        <v>0.11656752198805843</v>
      </c>
      <c r="D166" s="50">
        <v>0.11625884408265413</v>
      </c>
      <c r="E166" s="51">
        <v>0</v>
      </c>
      <c r="F166" s="52">
        <v>0</v>
      </c>
    </row>
    <row r="167" spans="1:6" ht="15">
      <c r="A167" s="48" t="s">
        <v>364</v>
      </c>
      <c r="B167" s="57" t="s">
        <v>365</v>
      </c>
      <c r="C167" s="39">
        <v>0.11883741168242416</v>
      </c>
      <c r="D167" s="50">
        <v>0.11883907098799823</v>
      </c>
      <c r="E167" s="51">
        <v>0</v>
      </c>
      <c r="F167" s="52">
        <v>0</v>
      </c>
    </row>
    <row r="168" spans="1:6" ht="15">
      <c r="A168" s="48" t="s">
        <v>366</v>
      </c>
      <c r="B168" s="49" t="s">
        <v>367</v>
      </c>
      <c r="C168" s="39">
        <v>0.22260869304114717</v>
      </c>
      <c r="D168" s="50">
        <v>0.22254186132581144</v>
      </c>
      <c r="E168" s="51">
        <v>0</v>
      </c>
      <c r="F168" s="52">
        <v>0</v>
      </c>
    </row>
    <row r="169" spans="1:6" ht="15">
      <c r="A169" s="48" t="s">
        <v>368</v>
      </c>
      <c r="B169" s="49" t="s">
        <v>369</v>
      </c>
      <c r="C169" s="39">
        <v>0.16323230159892987</v>
      </c>
      <c r="D169" s="50">
        <v>0.1627116916305077</v>
      </c>
      <c r="E169" s="51">
        <v>0</v>
      </c>
      <c r="F169" s="52">
        <v>0</v>
      </c>
    </row>
    <row r="170" spans="1:6" ht="15">
      <c r="A170" s="48" t="s">
        <v>370</v>
      </c>
      <c r="B170" s="49" t="s">
        <v>974</v>
      </c>
      <c r="C170" s="39">
        <v>0.16878707741567087</v>
      </c>
      <c r="D170" s="50">
        <v>0.16880048050526475</v>
      </c>
      <c r="E170" s="51">
        <v>0</v>
      </c>
      <c r="F170" s="52">
        <v>0</v>
      </c>
    </row>
    <row r="171" spans="1:6" ht="15">
      <c r="A171" s="48" t="s">
        <v>372</v>
      </c>
      <c r="B171" s="49" t="s">
        <v>975</v>
      </c>
      <c r="C171" s="39">
        <v>0.10914417952080997</v>
      </c>
      <c r="D171" s="50">
        <v>0.10856894978463286</v>
      </c>
      <c r="E171" s="51">
        <v>0</v>
      </c>
      <c r="F171" s="52">
        <v>1</v>
      </c>
    </row>
    <row r="172" spans="1:6" ht="15">
      <c r="A172" s="48" t="s">
        <v>374</v>
      </c>
      <c r="B172" s="49" t="s">
        <v>375</v>
      </c>
      <c r="C172" s="39">
        <v>0.15046648944154745</v>
      </c>
      <c r="D172" s="50">
        <v>0.15007077694112736</v>
      </c>
      <c r="E172" s="51">
        <v>0</v>
      </c>
      <c r="F172" s="52">
        <v>0</v>
      </c>
    </row>
    <row r="173" spans="1:6" ht="15">
      <c r="A173" s="48" t="s">
        <v>376</v>
      </c>
      <c r="B173" s="49" t="s">
        <v>377</v>
      </c>
      <c r="C173" s="39">
        <v>0.352902965103736</v>
      </c>
      <c r="D173" s="50">
        <v>0.3514654545110706</v>
      </c>
      <c r="E173" s="51">
        <v>0</v>
      </c>
      <c r="F173" s="52">
        <v>0</v>
      </c>
    </row>
    <row r="174" spans="1:6" ht="15">
      <c r="A174" s="61" t="s">
        <v>378</v>
      </c>
      <c r="B174" s="49" t="s">
        <v>379</v>
      </c>
      <c r="C174" s="39">
        <v>0.14140473179862043</v>
      </c>
      <c r="D174" s="50">
        <v>0.14136055606076411</v>
      </c>
      <c r="E174" s="51">
        <v>0</v>
      </c>
      <c r="F174" s="52">
        <v>0</v>
      </c>
    </row>
    <row r="175" spans="1:6" ht="15">
      <c r="A175" s="48" t="s">
        <v>380</v>
      </c>
      <c r="B175" s="49" t="s">
        <v>381</v>
      </c>
      <c r="C175" s="39">
        <v>0.20670863041485693</v>
      </c>
      <c r="D175" s="50">
        <v>0.20618308267846513</v>
      </c>
      <c r="E175" s="51">
        <v>0</v>
      </c>
      <c r="F175" s="52">
        <v>0</v>
      </c>
    </row>
    <row r="176" spans="1:6" ht="15">
      <c r="A176" s="48" t="s">
        <v>382</v>
      </c>
      <c r="B176" s="49" t="s">
        <v>976</v>
      </c>
      <c r="C176" s="79">
        <v>0.086637430512371</v>
      </c>
      <c r="D176" s="50">
        <v>0.08644077177724409</v>
      </c>
      <c r="E176" s="51">
        <v>0</v>
      </c>
      <c r="F176" s="52">
        <v>0</v>
      </c>
    </row>
    <row r="177" spans="1:6" ht="15">
      <c r="A177" s="48" t="s">
        <v>384</v>
      </c>
      <c r="B177" s="53" t="s">
        <v>385</v>
      </c>
      <c r="C177" s="39">
        <v>0.10409788859345243</v>
      </c>
      <c r="D177" s="58">
        <v>0.10375067540655084</v>
      </c>
      <c r="E177" s="51">
        <v>0</v>
      </c>
      <c r="F177" s="52">
        <v>0</v>
      </c>
    </row>
    <row r="178" spans="1:6" ht="15">
      <c r="A178" s="54" t="s">
        <v>386</v>
      </c>
      <c r="B178" s="57" t="s">
        <v>387</v>
      </c>
      <c r="C178" s="39">
        <v>0.11673901378058116</v>
      </c>
      <c r="D178" s="50">
        <v>0.11636503537420732</v>
      </c>
      <c r="E178" s="55">
        <v>0</v>
      </c>
      <c r="F178" s="56">
        <v>0</v>
      </c>
    </row>
    <row r="179" spans="1:6" ht="15">
      <c r="A179" s="48" t="s">
        <v>388</v>
      </c>
      <c r="B179" s="49" t="s">
        <v>389</v>
      </c>
      <c r="C179" s="39">
        <v>0.13475335596422583</v>
      </c>
      <c r="D179" s="50">
        <v>0.13437030434136268</v>
      </c>
      <c r="E179" s="51">
        <v>0</v>
      </c>
      <c r="F179" s="52">
        <v>0</v>
      </c>
    </row>
    <row r="180" spans="1:6" ht="15">
      <c r="A180" s="48" t="s">
        <v>390</v>
      </c>
      <c r="B180" s="49" t="s">
        <v>977</v>
      </c>
      <c r="C180" s="39">
        <v>0.05565938215436972</v>
      </c>
      <c r="D180" s="50">
        <v>0.05558471869640079</v>
      </c>
      <c r="E180" s="51">
        <v>0</v>
      </c>
      <c r="F180" s="52">
        <v>0</v>
      </c>
    </row>
    <row r="181" spans="1:6" ht="15">
      <c r="A181" s="48" t="s">
        <v>392</v>
      </c>
      <c r="B181" s="49" t="s">
        <v>393</v>
      </c>
      <c r="C181" s="39">
        <v>0.0984195508701696</v>
      </c>
      <c r="D181" s="50">
        <v>0.0981397826571864</v>
      </c>
      <c r="E181" s="51">
        <v>0</v>
      </c>
      <c r="F181" s="52">
        <v>0</v>
      </c>
    </row>
    <row r="182" spans="1:6" ht="15">
      <c r="A182" s="48" t="s">
        <v>394</v>
      </c>
      <c r="B182" s="49" t="s">
        <v>395</v>
      </c>
      <c r="C182" s="39">
        <v>0.13318587960157113</v>
      </c>
      <c r="D182" s="50">
        <v>0.1331136442529938</v>
      </c>
      <c r="E182" s="51">
        <v>0</v>
      </c>
      <c r="F182" s="52">
        <v>0</v>
      </c>
    </row>
    <row r="183" spans="1:6" ht="15">
      <c r="A183" s="48" t="s">
        <v>396</v>
      </c>
      <c r="B183" s="53" t="s">
        <v>978</v>
      </c>
      <c r="C183" s="39">
        <v>0.07970446095778652</v>
      </c>
      <c r="D183" s="50">
        <v>0.07959079990695458</v>
      </c>
      <c r="E183" s="51">
        <v>0</v>
      </c>
      <c r="F183" s="52">
        <v>0</v>
      </c>
    </row>
    <row r="184" spans="1:6" ht="15">
      <c r="A184" s="48" t="s">
        <v>398</v>
      </c>
      <c r="B184" s="49" t="s">
        <v>399</v>
      </c>
      <c r="C184" s="39">
        <v>0.1528357244678489</v>
      </c>
      <c r="D184" s="50">
        <v>0.15231893878598488</v>
      </c>
      <c r="E184" s="51">
        <v>0</v>
      </c>
      <c r="F184" s="52">
        <v>0</v>
      </c>
    </row>
    <row r="185" spans="1:6" ht="15">
      <c r="A185" s="48" t="s">
        <v>400</v>
      </c>
      <c r="B185" s="49" t="s">
        <v>401</v>
      </c>
      <c r="C185" s="39">
        <v>0.2627100130543842</v>
      </c>
      <c r="D185" s="50">
        <v>0.2626427559379808</v>
      </c>
      <c r="E185" s="51">
        <v>0</v>
      </c>
      <c r="F185" s="52">
        <v>0</v>
      </c>
    </row>
    <row r="186" spans="1:6" ht="15">
      <c r="A186" s="48" t="s">
        <v>402</v>
      </c>
      <c r="B186" s="49" t="s">
        <v>403</v>
      </c>
      <c r="C186" s="39">
        <v>0.23802127052277378</v>
      </c>
      <c r="D186" s="50">
        <v>0.23745756127034504</v>
      </c>
      <c r="E186" s="51">
        <v>0</v>
      </c>
      <c r="F186" s="52">
        <v>0</v>
      </c>
    </row>
    <row r="187" spans="1:6" ht="15">
      <c r="A187" s="48" t="s">
        <v>404</v>
      </c>
      <c r="B187" s="49" t="s">
        <v>405</v>
      </c>
      <c r="C187" s="39">
        <v>0.11941242599791596</v>
      </c>
      <c r="D187" s="50">
        <v>0.11967093533489365</v>
      </c>
      <c r="E187" s="51">
        <v>0</v>
      </c>
      <c r="F187" s="52">
        <v>0</v>
      </c>
    </row>
    <row r="188" spans="1:6" ht="15">
      <c r="A188" s="48" t="s">
        <v>406</v>
      </c>
      <c r="B188" s="49" t="s">
        <v>407</v>
      </c>
      <c r="C188" s="39">
        <v>0.06455703453897375</v>
      </c>
      <c r="D188" s="50">
        <v>0.06462339140882523</v>
      </c>
      <c r="E188" s="51">
        <v>0</v>
      </c>
      <c r="F188" s="52">
        <v>0</v>
      </c>
    </row>
    <row r="189" spans="1:6" ht="15">
      <c r="A189" s="48" t="s">
        <v>408</v>
      </c>
      <c r="B189" s="49" t="s">
        <v>409</v>
      </c>
      <c r="C189" s="39">
        <v>0.30902574401559535</v>
      </c>
      <c r="D189" s="50">
        <v>0.3084775440078956</v>
      </c>
      <c r="E189" s="51">
        <v>0</v>
      </c>
      <c r="F189" s="52">
        <v>0</v>
      </c>
    </row>
    <row r="190" spans="1:6" ht="15">
      <c r="A190" s="48" t="s">
        <v>410</v>
      </c>
      <c r="B190" s="49" t="s">
        <v>411</v>
      </c>
      <c r="C190" s="39">
        <v>0.13320352864503576</v>
      </c>
      <c r="D190" s="50">
        <v>0.13281148391293135</v>
      </c>
      <c r="E190" s="51">
        <v>0</v>
      </c>
      <c r="F190" s="52">
        <v>0</v>
      </c>
    </row>
    <row r="191" spans="1:6" ht="15">
      <c r="A191" s="48" t="s">
        <v>412</v>
      </c>
      <c r="B191" s="49" t="s">
        <v>413</v>
      </c>
      <c r="C191" s="39">
        <v>0.2009690901318509</v>
      </c>
      <c r="D191" s="50">
        <v>0.20086873880272205</v>
      </c>
      <c r="E191" s="51">
        <v>0</v>
      </c>
      <c r="F191" s="52">
        <v>0</v>
      </c>
    </row>
    <row r="192" spans="1:6" ht="15">
      <c r="A192" s="48" t="s">
        <v>414</v>
      </c>
      <c r="B192" s="57" t="s">
        <v>415</v>
      </c>
      <c r="C192" s="39">
        <v>0.08097088442537603</v>
      </c>
      <c r="D192" s="50">
        <v>0.08086561602155515</v>
      </c>
      <c r="E192" s="51">
        <v>0</v>
      </c>
      <c r="F192" s="52">
        <v>0</v>
      </c>
    </row>
    <row r="193" spans="1:6" ht="15">
      <c r="A193" s="48" t="s">
        <v>416</v>
      </c>
      <c r="B193" s="49" t="s">
        <v>417</v>
      </c>
      <c r="C193" s="39">
        <v>0.18976776243416962</v>
      </c>
      <c r="D193" s="50">
        <v>0.18931076092931998</v>
      </c>
      <c r="E193" s="51">
        <v>0</v>
      </c>
      <c r="F193" s="52">
        <v>0</v>
      </c>
    </row>
    <row r="194" spans="1:6" ht="15">
      <c r="A194" s="48" t="s">
        <v>418</v>
      </c>
      <c r="B194" s="49" t="s">
        <v>419</v>
      </c>
      <c r="C194" s="39">
        <v>0.18819581802353058</v>
      </c>
      <c r="D194" s="50">
        <v>0.18822248842945422</v>
      </c>
      <c r="E194" s="51">
        <v>0</v>
      </c>
      <c r="F194" s="52">
        <v>0</v>
      </c>
    </row>
    <row r="195" spans="1:6" ht="15">
      <c r="A195" s="48" t="s">
        <v>420</v>
      </c>
      <c r="B195" s="49" t="s">
        <v>421</v>
      </c>
      <c r="C195" s="39">
        <v>0.2197347782558044</v>
      </c>
      <c r="D195" s="50">
        <v>0.21913963989195373</v>
      </c>
      <c r="E195" s="51">
        <v>0</v>
      </c>
      <c r="F195" s="52">
        <v>0</v>
      </c>
    </row>
    <row r="196" spans="1:6" ht="15">
      <c r="A196" s="48" t="s">
        <v>422</v>
      </c>
      <c r="B196" s="49" t="s">
        <v>423</v>
      </c>
      <c r="C196" s="39">
        <v>0.24352068786740977</v>
      </c>
      <c r="D196" s="50">
        <v>0.24343793268598396</v>
      </c>
      <c r="E196" s="51">
        <v>0</v>
      </c>
      <c r="F196" s="52">
        <v>0</v>
      </c>
    </row>
    <row r="197" spans="1:6" ht="15">
      <c r="A197" s="48" t="s">
        <v>424</v>
      </c>
      <c r="B197" s="49" t="s">
        <v>425</v>
      </c>
      <c r="C197" s="39">
        <v>0.20178019073869724</v>
      </c>
      <c r="D197" s="50">
        <v>0.2012073630051837</v>
      </c>
      <c r="E197" s="51">
        <v>0</v>
      </c>
      <c r="F197" s="52">
        <v>0</v>
      </c>
    </row>
    <row r="198" spans="1:6" ht="15">
      <c r="A198" s="48" t="s">
        <v>426</v>
      </c>
      <c r="B198" s="49" t="s">
        <v>427</v>
      </c>
      <c r="C198" s="39">
        <v>0.10066132474817695</v>
      </c>
      <c r="D198" s="50">
        <v>0.10255482571351662</v>
      </c>
      <c r="E198" s="51">
        <v>0</v>
      </c>
      <c r="F198" s="52">
        <v>0</v>
      </c>
    </row>
    <row r="199" spans="1:6" ht="15">
      <c r="A199" s="48" t="s">
        <v>428</v>
      </c>
      <c r="B199" s="49" t="s">
        <v>429</v>
      </c>
      <c r="C199" s="39">
        <v>0.12752333654606252</v>
      </c>
      <c r="D199" s="50">
        <v>0.12724734058297726</v>
      </c>
      <c r="E199" s="51">
        <v>0</v>
      </c>
      <c r="F199" s="52">
        <v>0</v>
      </c>
    </row>
    <row r="200" spans="1:6" ht="15">
      <c r="A200" s="48" t="s">
        <v>430</v>
      </c>
      <c r="B200" s="49" t="s">
        <v>431</v>
      </c>
      <c r="C200" s="39">
        <v>0.27121315835842996</v>
      </c>
      <c r="D200" s="50">
        <v>0.27083932613817635</v>
      </c>
      <c r="E200" s="51">
        <v>0</v>
      </c>
      <c r="F200" s="52">
        <v>0</v>
      </c>
    </row>
    <row r="201" spans="1:6" ht="15">
      <c r="A201" s="48" t="s">
        <v>432</v>
      </c>
      <c r="B201" s="49" t="s">
        <v>433</v>
      </c>
      <c r="C201" s="39">
        <v>0.08653169582532205</v>
      </c>
      <c r="D201" s="50">
        <v>0.08630352633575034</v>
      </c>
      <c r="E201" s="51">
        <v>0</v>
      </c>
      <c r="F201" s="52">
        <v>0</v>
      </c>
    </row>
    <row r="202" spans="1:6" ht="15">
      <c r="A202" s="48" t="s">
        <v>434</v>
      </c>
      <c r="B202" s="49" t="s">
        <v>435</v>
      </c>
      <c r="C202" s="39">
        <v>0.19904840791070189</v>
      </c>
      <c r="D202" s="50">
        <v>0.1985132010538166</v>
      </c>
      <c r="E202" s="51">
        <v>0</v>
      </c>
      <c r="F202" s="52">
        <v>0</v>
      </c>
    </row>
    <row r="203" spans="1:6" ht="15">
      <c r="A203" s="48" t="s">
        <v>436</v>
      </c>
      <c r="B203" s="49" t="s">
        <v>437</v>
      </c>
      <c r="C203" s="39">
        <v>0.14445412521832424</v>
      </c>
      <c r="D203" s="50">
        <v>0.14492227317362466</v>
      </c>
      <c r="E203" s="51">
        <v>0</v>
      </c>
      <c r="F203" s="52">
        <v>0</v>
      </c>
    </row>
    <row r="204" spans="1:6" ht="15">
      <c r="A204" s="48" t="s">
        <v>438</v>
      </c>
      <c r="B204" s="49" t="s">
        <v>439</v>
      </c>
      <c r="C204" s="39">
        <v>0.08200137761683965</v>
      </c>
      <c r="D204" s="50">
        <v>0.08176965062533464</v>
      </c>
      <c r="E204" s="51">
        <v>0</v>
      </c>
      <c r="F204" s="52">
        <v>0</v>
      </c>
    </row>
    <row r="205" spans="1:6" ht="15">
      <c r="A205" s="48" t="s">
        <v>440</v>
      </c>
      <c r="B205" s="49" t="s">
        <v>441</v>
      </c>
      <c r="C205" s="39">
        <v>0.16107396755814055</v>
      </c>
      <c r="D205" s="50">
        <v>0.16052256100462362</v>
      </c>
      <c r="E205" s="51">
        <v>0</v>
      </c>
      <c r="F205" s="52">
        <v>0</v>
      </c>
    </row>
    <row r="206" spans="1:6" ht="15">
      <c r="A206" s="48" t="s">
        <v>442</v>
      </c>
      <c r="B206" s="49" t="s">
        <v>443</v>
      </c>
      <c r="C206" s="39">
        <v>0.12817591855866786</v>
      </c>
      <c r="D206" s="50">
        <v>0.12777154852589953</v>
      </c>
      <c r="E206" s="51">
        <v>0</v>
      </c>
      <c r="F206" s="52">
        <v>0</v>
      </c>
    </row>
    <row r="207" spans="1:6" ht="15">
      <c r="A207" s="48" t="s">
        <v>444</v>
      </c>
      <c r="B207" s="49" t="s">
        <v>445</v>
      </c>
      <c r="C207" s="39">
        <v>0.10357779688204954</v>
      </c>
      <c r="D207" s="50">
        <v>0.10325721503257007</v>
      </c>
      <c r="E207" s="51">
        <v>0</v>
      </c>
      <c r="F207" s="52">
        <v>0</v>
      </c>
    </row>
    <row r="208" spans="1:6" ht="15">
      <c r="A208" s="48" t="s">
        <v>446</v>
      </c>
      <c r="B208" s="49" t="s">
        <v>447</v>
      </c>
      <c r="C208" s="39">
        <v>0.07967152466229882</v>
      </c>
      <c r="D208" s="50">
        <v>0.07964432378600084</v>
      </c>
      <c r="E208" s="51">
        <v>0</v>
      </c>
      <c r="F208" s="52">
        <v>0</v>
      </c>
    </row>
    <row r="209" spans="1:6" ht="15">
      <c r="A209" s="48" t="s">
        <v>448</v>
      </c>
      <c r="B209" s="49" t="s">
        <v>449</v>
      </c>
      <c r="C209" s="39">
        <v>0.1558877384862939</v>
      </c>
      <c r="D209" s="50">
        <v>0.15589815388830983</v>
      </c>
      <c r="E209" s="51">
        <v>0</v>
      </c>
      <c r="F209" s="52">
        <v>0</v>
      </c>
    </row>
    <row r="210" spans="1:6" ht="15">
      <c r="A210" s="48" t="s">
        <v>450</v>
      </c>
      <c r="B210" s="49" t="s">
        <v>979</v>
      </c>
      <c r="C210" s="39">
        <v>0.07397738669350618</v>
      </c>
      <c r="D210" s="50">
        <v>0.07379593951702698</v>
      </c>
      <c r="E210" s="51">
        <v>0</v>
      </c>
      <c r="F210" s="52">
        <v>0</v>
      </c>
    </row>
    <row r="211" spans="1:6" ht="15">
      <c r="A211" s="48" t="s">
        <v>452</v>
      </c>
      <c r="B211" s="49" t="s">
        <v>453</v>
      </c>
      <c r="C211" s="39">
        <v>0.07948816410094844</v>
      </c>
      <c r="D211" s="50">
        <v>0.0792745112661286</v>
      </c>
      <c r="E211" s="51">
        <v>0</v>
      </c>
      <c r="F211" s="52">
        <v>0</v>
      </c>
    </row>
    <row r="212" spans="1:6" ht="15">
      <c r="A212" s="48" t="s">
        <v>454</v>
      </c>
      <c r="B212" s="49" t="s">
        <v>455</v>
      </c>
      <c r="C212" s="39">
        <v>0.16819565285438523</v>
      </c>
      <c r="D212" s="58">
        <v>0.16793266355831887</v>
      </c>
      <c r="E212" s="51">
        <v>0</v>
      </c>
      <c r="F212" s="52">
        <v>0</v>
      </c>
    </row>
    <row r="213" spans="1:6" ht="15">
      <c r="A213" s="48" t="s">
        <v>456</v>
      </c>
      <c r="B213" s="53" t="s">
        <v>457</v>
      </c>
      <c r="C213" s="39">
        <v>0.10700098864669151</v>
      </c>
      <c r="D213" s="58">
        <v>0.10678142548611147</v>
      </c>
      <c r="E213" s="51">
        <v>0</v>
      </c>
      <c r="F213" s="52">
        <v>0</v>
      </c>
    </row>
    <row r="214" spans="1:6" ht="15">
      <c r="A214" s="48" t="s">
        <v>458</v>
      </c>
      <c r="B214" s="49" t="s">
        <v>459</v>
      </c>
      <c r="C214" s="39">
        <v>0.14435936986049208</v>
      </c>
      <c r="D214" s="50">
        <v>0.14410311934763642</v>
      </c>
      <c r="E214" s="51">
        <v>0</v>
      </c>
      <c r="F214" s="52">
        <v>0</v>
      </c>
    </row>
    <row r="215" spans="1:6" ht="15">
      <c r="A215" s="48" t="s">
        <v>460</v>
      </c>
      <c r="B215" s="49" t="s">
        <v>461</v>
      </c>
      <c r="C215" s="39">
        <v>0.2919994946205944</v>
      </c>
      <c r="D215" s="50">
        <v>0.29209284288485243</v>
      </c>
      <c r="E215" s="51">
        <v>0</v>
      </c>
      <c r="F215" s="52">
        <v>0</v>
      </c>
    </row>
    <row r="216" spans="1:6" ht="15">
      <c r="A216" s="48" t="s">
        <v>462</v>
      </c>
      <c r="B216" s="49" t="s">
        <v>980</v>
      </c>
      <c r="C216" s="39">
        <v>0.0763443170353109</v>
      </c>
      <c r="D216" s="50">
        <v>0.0761164147608582</v>
      </c>
      <c r="E216" s="51">
        <v>0</v>
      </c>
      <c r="F216" s="52">
        <v>0</v>
      </c>
    </row>
    <row r="217" spans="1:6" ht="15">
      <c r="A217" s="48" t="s">
        <v>464</v>
      </c>
      <c r="B217" s="49" t="s">
        <v>465</v>
      </c>
      <c r="C217" s="39">
        <v>0.07109063456199526</v>
      </c>
      <c r="D217" s="50">
        <v>0.07108107528593124</v>
      </c>
      <c r="E217" s="51">
        <v>0</v>
      </c>
      <c r="F217" s="52">
        <v>0</v>
      </c>
    </row>
    <row r="218" spans="1:6" ht="15">
      <c r="A218" s="48" t="s">
        <v>466</v>
      </c>
      <c r="B218" s="49" t="s">
        <v>981</v>
      </c>
      <c r="C218" s="39">
        <v>0.09399309227557112</v>
      </c>
      <c r="D218" s="50">
        <v>0.09399877183622028</v>
      </c>
      <c r="E218" s="51">
        <v>0</v>
      </c>
      <c r="F218" s="52">
        <v>0</v>
      </c>
    </row>
    <row r="219" spans="1:6" ht="15">
      <c r="A219" s="48" t="s">
        <v>468</v>
      </c>
      <c r="B219" s="49" t="s">
        <v>982</v>
      </c>
      <c r="C219" s="39">
        <v>0.10685773326929057</v>
      </c>
      <c r="D219" s="50">
        <v>0.10654276914773946</v>
      </c>
      <c r="E219" s="51">
        <v>0</v>
      </c>
      <c r="F219" s="52">
        <v>1</v>
      </c>
    </row>
    <row r="220" spans="1:6" ht="15">
      <c r="A220" s="48" t="s">
        <v>470</v>
      </c>
      <c r="B220" s="49" t="s">
        <v>983</v>
      </c>
      <c r="C220" s="39">
        <v>0.0684845363130806</v>
      </c>
      <c r="D220" s="50">
        <v>0.06827047110238224</v>
      </c>
      <c r="E220" s="51">
        <v>0</v>
      </c>
      <c r="F220" s="52">
        <v>0</v>
      </c>
    </row>
    <row r="221" spans="1:6" ht="15">
      <c r="A221" s="48" t="s">
        <v>472</v>
      </c>
      <c r="B221" s="49" t="s">
        <v>473</v>
      </c>
      <c r="C221" s="39">
        <v>0.15047773373269477</v>
      </c>
      <c r="D221" s="50">
        <v>0.15049454573410906</v>
      </c>
      <c r="E221" s="51">
        <v>0</v>
      </c>
      <c r="F221" s="52">
        <v>0</v>
      </c>
    </row>
    <row r="222" spans="1:6" ht="15">
      <c r="A222" s="48" t="s">
        <v>474</v>
      </c>
      <c r="B222" s="53" t="s">
        <v>475</v>
      </c>
      <c r="C222" s="39">
        <v>0.064570664408539</v>
      </c>
      <c r="D222" s="50">
        <v>0.06440621923034469</v>
      </c>
      <c r="E222" s="51">
        <v>0</v>
      </c>
      <c r="F222" s="52">
        <v>0</v>
      </c>
    </row>
    <row r="223" spans="1:6" ht="15">
      <c r="A223" s="48" t="s">
        <v>476</v>
      </c>
      <c r="B223" s="53" t="s">
        <v>477</v>
      </c>
      <c r="C223" s="39">
        <v>0.0894746549918061</v>
      </c>
      <c r="D223" s="50">
        <v>0.0892964244672645</v>
      </c>
      <c r="E223" s="51">
        <v>0</v>
      </c>
      <c r="F223" s="52">
        <v>0</v>
      </c>
    </row>
    <row r="224" spans="1:6" ht="15">
      <c r="A224" s="48" t="s">
        <v>478</v>
      </c>
      <c r="B224" s="49" t="s">
        <v>984</v>
      </c>
      <c r="C224" s="39">
        <v>0.09892185493517588</v>
      </c>
      <c r="D224" s="50">
        <v>0.09866545967788906</v>
      </c>
      <c r="E224" s="51">
        <v>0</v>
      </c>
      <c r="F224" s="52">
        <v>0</v>
      </c>
    </row>
    <row r="225" spans="1:6" ht="15">
      <c r="A225" s="48" t="s">
        <v>480</v>
      </c>
      <c r="B225" s="49" t="s">
        <v>985</v>
      </c>
      <c r="C225" s="39">
        <v>0.06839772738467978</v>
      </c>
      <c r="D225" s="50">
        <v>0.06825640072221534</v>
      </c>
      <c r="E225" s="51">
        <v>0</v>
      </c>
      <c r="F225" s="52">
        <v>0</v>
      </c>
    </row>
    <row r="226" spans="1:6" ht="15">
      <c r="A226" s="48" t="s">
        <v>480</v>
      </c>
      <c r="B226" s="49" t="s">
        <v>986</v>
      </c>
      <c r="C226" s="39">
        <v>0.10814630265742993</v>
      </c>
      <c r="D226" s="62">
        <v>0.1079228455836812</v>
      </c>
      <c r="E226" s="51">
        <v>1</v>
      </c>
      <c r="F226" s="52">
        <v>0</v>
      </c>
    </row>
    <row r="227" spans="1:6" ht="15">
      <c r="A227" s="48" t="s">
        <v>483</v>
      </c>
      <c r="B227" s="49" t="s">
        <v>484</v>
      </c>
      <c r="C227" s="39">
        <v>0.07014576012215662</v>
      </c>
      <c r="D227" s="50">
        <v>0.0703097654592128</v>
      </c>
      <c r="E227" s="51">
        <v>0</v>
      </c>
      <c r="F227" s="52">
        <v>0</v>
      </c>
    </row>
    <row r="228" spans="1:6" ht="15">
      <c r="A228" s="48" t="s">
        <v>485</v>
      </c>
      <c r="B228" s="49" t="s">
        <v>486</v>
      </c>
      <c r="C228" s="39">
        <v>0.15022520339659573</v>
      </c>
      <c r="D228" s="50">
        <v>0.14971045076128214</v>
      </c>
      <c r="E228" s="51">
        <v>0</v>
      </c>
      <c r="F228" s="52">
        <v>0</v>
      </c>
    </row>
    <row r="229" spans="1:6" ht="15">
      <c r="A229" s="48" t="s">
        <v>487</v>
      </c>
      <c r="B229" s="49" t="s">
        <v>488</v>
      </c>
      <c r="C229" s="39">
        <v>0.16759967794334363</v>
      </c>
      <c r="D229" s="50">
        <v>0.16741310831483452</v>
      </c>
      <c r="E229" s="51">
        <v>0</v>
      </c>
      <c r="F229" s="52">
        <v>0</v>
      </c>
    </row>
    <row r="230" spans="1:6" ht="15">
      <c r="A230" s="48" t="s">
        <v>489</v>
      </c>
      <c r="B230" s="49" t="s">
        <v>490</v>
      </c>
      <c r="C230" s="39">
        <v>0.1650438762798695</v>
      </c>
      <c r="D230" s="50">
        <v>0.1650627220933283</v>
      </c>
      <c r="E230" s="51">
        <v>0</v>
      </c>
      <c r="F230" s="52">
        <v>0</v>
      </c>
    </row>
    <row r="231" spans="1:6" ht="15">
      <c r="A231" s="48" t="s">
        <v>491</v>
      </c>
      <c r="B231" s="49" t="s">
        <v>492</v>
      </c>
      <c r="C231" s="39">
        <v>0.20465569797800823</v>
      </c>
      <c r="D231" s="50">
        <v>0.20402892697378694</v>
      </c>
      <c r="E231" s="51">
        <v>0</v>
      </c>
      <c r="F231" s="52">
        <v>0</v>
      </c>
    </row>
    <row r="232" spans="1:6" ht="15">
      <c r="A232" s="48" t="s">
        <v>493</v>
      </c>
      <c r="B232" s="49" t="s">
        <v>494</v>
      </c>
      <c r="C232" s="39">
        <v>0.06270414325817406</v>
      </c>
      <c r="D232" s="50">
        <v>0.06252937730047968</v>
      </c>
      <c r="E232" s="51">
        <v>0</v>
      </c>
      <c r="F232" s="52">
        <v>0</v>
      </c>
    </row>
    <row r="233" spans="1:6" ht="15">
      <c r="A233" s="48" t="s">
        <v>495</v>
      </c>
      <c r="B233" s="49" t="s">
        <v>496</v>
      </c>
      <c r="C233" s="39">
        <v>0.19885939560994537</v>
      </c>
      <c r="D233" s="50">
        <v>0.19872335387539125</v>
      </c>
      <c r="E233" s="51">
        <v>0</v>
      </c>
      <c r="F233" s="52">
        <v>0</v>
      </c>
    </row>
    <row r="234" spans="1:6" ht="15">
      <c r="A234" s="48" t="s">
        <v>497</v>
      </c>
      <c r="B234" s="49" t="s">
        <v>498</v>
      </c>
      <c r="C234" s="39">
        <v>0.1190530105489146</v>
      </c>
      <c r="D234" s="50">
        <v>0.11873251854873945</v>
      </c>
      <c r="E234" s="51">
        <v>0</v>
      </c>
      <c r="F234" s="52">
        <v>0</v>
      </c>
    </row>
    <row r="235" spans="1:6" ht="15">
      <c r="A235" s="48" t="s">
        <v>499</v>
      </c>
      <c r="B235" s="57" t="s">
        <v>500</v>
      </c>
      <c r="C235" s="39">
        <v>0.09417495120992665</v>
      </c>
      <c r="D235" s="50">
        <v>0.09397453095820966</v>
      </c>
      <c r="E235" s="51">
        <v>0</v>
      </c>
      <c r="F235" s="52">
        <v>0</v>
      </c>
    </row>
    <row r="236" spans="1:6" ht="15">
      <c r="A236" s="48" t="s">
        <v>501</v>
      </c>
      <c r="B236" s="49" t="s">
        <v>987</v>
      </c>
      <c r="C236" s="39">
        <v>0.06800687882831614</v>
      </c>
      <c r="D236" s="50">
        <v>0.06801276895217584</v>
      </c>
      <c r="E236" s="51">
        <v>0</v>
      </c>
      <c r="F236" s="52">
        <v>1</v>
      </c>
    </row>
    <row r="237" spans="1:6" ht="15">
      <c r="A237" s="48" t="s">
        <v>503</v>
      </c>
      <c r="B237" s="49" t="s">
        <v>988</v>
      </c>
      <c r="C237" s="39">
        <v>0.07140816911284775</v>
      </c>
      <c r="D237" s="50">
        <v>0.07124180568430172</v>
      </c>
      <c r="E237" s="51">
        <v>0</v>
      </c>
      <c r="F237" s="52">
        <v>0</v>
      </c>
    </row>
    <row r="238" spans="1:6" ht="15">
      <c r="A238" s="48" t="s">
        <v>505</v>
      </c>
      <c r="B238" s="57" t="s">
        <v>506</v>
      </c>
      <c r="C238" s="39">
        <v>0.10446440173432997</v>
      </c>
      <c r="D238" s="50">
        <v>0.10415751663954423</v>
      </c>
      <c r="E238" s="51">
        <v>0</v>
      </c>
      <c r="F238" s="52">
        <v>0</v>
      </c>
    </row>
    <row r="239" spans="1:6" ht="15">
      <c r="A239" s="48" t="s">
        <v>507</v>
      </c>
      <c r="B239" s="49" t="s">
        <v>989</v>
      </c>
      <c r="C239" s="39">
        <v>0.09576862049599931</v>
      </c>
      <c r="D239" s="50">
        <v>0.0954807070403548</v>
      </c>
      <c r="E239" s="51">
        <v>0</v>
      </c>
      <c r="F239" s="52">
        <v>0</v>
      </c>
    </row>
    <row r="240" spans="1:6" ht="15">
      <c r="A240" s="48" t="s">
        <v>509</v>
      </c>
      <c r="B240" s="49" t="s">
        <v>510</v>
      </c>
      <c r="C240" s="39">
        <v>0.17548296492006607</v>
      </c>
      <c r="D240" s="50">
        <v>0.174924391584379</v>
      </c>
      <c r="E240" s="51">
        <v>0</v>
      </c>
      <c r="F240" s="52">
        <v>0</v>
      </c>
    </row>
    <row r="241" spans="1:6" ht="15">
      <c r="A241" s="48" t="s">
        <v>511</v>
      </c>
      <c r="B241" s="49" t="s">
        <v>512</v>
      </c>
      <c r="C241" s="39">
        <v>0.0921736510020778</v>
      </c>
      <c r="D241" s="50">
        <v>0.09199244859351638</v>
      </c>
      <c r="E241" s="51">
        <v>0</v>
      </c>
      <c r="F241" s="52">
        <v>0</v>
      </c>
    </row>
    <row r="242" spans="1:6" ht="15">
      <c r="A242" s="48" t="s">
        <v>513</v>
      </c>
      <c r="B242" s="49" t="s">
        <v>514</v>
      </c>
      <c r="C242" s="39">
        <v>0.07063312379879633</v>
      </c>
      <c r="D242" s="50">
        <v>0.07053411673293608</v>
      </c>
      <c r="E242" s="51">
        <v>0</v>
      </c>
      <c r="F242" s="52">
        <v>0</v>
      </c>
    </row>
    <row r="243" spans="1:6" ht="15">
      <c r="A243" s="48" t="s">
        <v>515</v>
      </c>
      <c r="B243" s="57" t="s">
        <v>516</v>
      </c>
      <c r="C243" s="39">
        <v>0.1723743213592917</v>
      </c>
      <c r="D243" s="50">
        <v>0.172546753729378</v>
      </c>
      <c r="E243" s="51">
        <v>0</v>
      </c>
      <c r="F243" s="52">
        <v>0</v>
      </c>
    </row>
    <row r="244" spans="1:6" ht="15">
      <c r="A244" s="48" t="s">
        <v>517</v>
      </c>
      <c r="B244" s="49" t="s">
        <v>518</v>
      </c>
      <c r="C244" s="39">
        <v>0.1376431506485984</v>
      </c>
      <c r="D244" s="50">
        <v>0.13753202422155733</v>
      </c>
      <c r="E244" s="51">
        <v>0</v>
      </c>
      <c r="F244" s="52">
        <v>0</v>
      </c>
    </row>
    <row r="245" spans="1:6" ht="15">
      <c r="A245" s="48" t="s">
        <v>519</v>
      </c>
      <c r="B245" s="57" t="s">
        <v>520</v>
      </c>
      <c r="C245" s="39">
        <v>0.1642040887164451</v>
      </c>
      <c r="D245" s="50">
        <v>0.1638813094777361</v>
      </c>
      <c r="E245" s="51">
        <v>0</v>
      </c>
      <c r="F245" s="52">
        <v>0</v>
      </c>
    </row>
    <row r="246" spans="1:6" ht="15">
      <c r="A246" s="48" t="s">
        <v>521</v>
      </c>
      <c r="B246" s="49" t="s">
        <v>522</v>
      </c>
      <c r="C246" s="39">
        <v>0.0934382565444518</v>
      </c>
      <c r="D246" s="50">
        <v>0.09321275779071185</v>
      </c>
      <c r="E246" s="51">
        <v>0</v>
      </c>
      <c r="F246" s="52">
        <v>0</v>
      </c>
    </row>
    <row r="247" spans="1:6" ht="15">
      <c r="A247" s="48" t="s">
        <v>523</v>
      </c>
      <c r="B247" s="49" t="s">
        <v>990</v>
      </c>
      <c r="C247" s="39">
        <v>0.12169986835995106</v>
      </c>
      <c r="D247" s="50">
        <v>0.12134091636650471</v>
      </c>
      <c r="E247" s="51">
        <v>0</v>
      </c>
      <c r="F247" s="52">
        <v>0</v>
      </c>
    </row>
    <row r="248" spans="1:6" ht="15">
      <c r="A248" s="48" t="s">
        <v>525</v>
      </c>
      <c r="B248" s="49" t="s">
        <v>526</v>
      </c>
      <c r="C248" s="39">
        <v>0.1806721976263104</v>
      </c>
      <c r="D248" s="50">
        <v>0.180620164170186</v>
      </c>
      <c r="E248" s="51">
        <v>0</v>
      </c>
      <c r="F248" s="52">
        <v>0</v>
      </c>
    </row>
    <row r="249" spans="1:6" ht="15">
      <c r="A249" s="61" t="s">
        <v>527</v>
      </c>
      <c r="B249" s="49" t="s">
        <v>528</v>
      </c>
      <c r="C249" s="39">
        <v>0.18023108159618229</v>
      </c>
      <c r="D249" s="50">
        <v>0.18007264406638834</v>
      </c>
      <c r="E249" s="51">
        <v>0</v>
      </c>
      <c r="F249" s="52">
        <v>0</v>
      </c>
    </row>
    <row r="250" spans="1:6" ht="15">
      <c r="A250" s="48" t="s">
        <v>529</v>
      </c>
      <c r="B250" s="49" t="s">
        <v>991</v>
      </c>
      <c r="C250" s="39">
        <v>0.06025984416503372</v>
      </c>
      <c r="D250" s="50">
        <v>0.06010458852390679</v>
      </c>
      <c r="E250" s="51">
        <v>0</v>
      </c>
      <c r="F250" s="52">
        <v>0</v>
      </c>
    </row>
    <row r="251" spans="1:6" ht="15">
      <c r="A251" s="48" t="s">
        <v>531</v>
      </c>
      <c r="B251" s="49" t="s">
        <v>992</v>
      </c>
      <c r="C251" s="39">
        <v>0.05390744088437597</v>
      </c>
      <c r="D251" s="50">
        <v>0.0537661227011471</v>
      </c>
      <c r="E251" s="51">
        <v>0</v>
      </c>
      <c r="F251" s="52">
        <v>0</v>
      </c>
    </row>
    <row r="252" spans="1:6" ht="15">
      <c r="A252" s="48" t="s">
        <v>533</v>
      </c>
      <c r="B252" s="49" t="s">
        <v>993</v>
      </c>
      <c r="C252" s="39">
        <v>0.05166104022235225</v>
      </c>
      <c r="D252" s="50">
        <v>0.051630440024395804</v>
      </c>
      <c r="E252" s="51">
        <v>0</v>
      </c>
      <c r="F252" s="52">
        <v>0</v>
      </c>
    </row>
    <row r="253" spans="1:6" ht="15">
      <c r="A253" s="48" t="s">
        <v>535</v>
      </c>
      <c r="B253" s="49" t="s">
        <v>536</v>
      </c>
      <c r="C253" s="39">
        <v>0.054548794025817915</v>
      </c>
      <c r="D253" s="50">
        <v>0.05440094103683195</v>
      </c>
      <c r="E253" s="51">
        <v>0</v>
      </c>
      <c r="F253" s="52">
        <v>0</v>
      </c>
    </row>
    <row r="254" spans="1:6" ht="15">
      <c r="A254" s="48" t="s">
        <v>537</v>
      </c>
      <c r="B254" s="49" t="s">
        <v>538</v>
      </c>
      <c r="C254" s="39">
        <v>0.08976944302771366</v>
      </c>
      <c r="D254" s="50">
        <v>0.08945619550222764</v>
      </c>
      <c r="E254" s="51">
        <v>0</v>
      </c>
      <c r="F254" s="52">
        <v>0</v>
      </c>
    </row>
    <row r="255" spans="1:6" ht="15">
      <c r="A255" s="48" t="s">
        <v>539</v>
      </c>
      <c r="B255" s="49" t="s">
        <v>540</v>
      </c>
      <c r="C255" s="39">
        <v>0.11473477386492807</v>
      </c>
      <c r="D255" s="50">
        <v>0.1143833408356662</v>
      </c>
      <c r="E255" s="51">
        <v>0</v>
      </c>
      <c r="F255" s="52">
        <v>0</v>
      </c>
    </row>
    <row r="256" spans="1:6" ht="15">
      <c r="A256" s="48" t="s">
        <v>541</v>
      </c>
      <c r="B256" s="49" t="s">
        <v>542</v>
      </c>
      <c r="C256" s="39">
        <v>0.10730969137508234</v>
      </c>
      <c r="D256" s="50">
        <v>0.10715432793786231</v>
      </c>
      <c r="E256" s="51">
        <v>0</v>
      </c>
      <c r="F256" s="52">
        <v>0</v>
      </c>
    </row>
    <row r="257" spans="1:6" ht="15">
      <c r="A257" s="48" t="s">
        <v>543</v>
      </c>
      <c r="B257" s="49" t="s">
        <v>994</v>
      </c>
      <c r="C257" s="39">
        <v>0.0722560313910654</v>
      </c>
      <c r="D257" s="50">
        <v>0.07205816331319534</v>
      </c>
      <c r="E257" s="51">
        <v>0</v>
      </c>
      <c r="F257" s="52">
        <v>0</v>
      </c>
    </row>
    <row r="258" spans="1:6" ht="15">
      <c r="A258" s="48" t="s">
        <v>543</v>
      </c>
      <c r="B258" s="49" t="s">
        <v>995</v>
      </c>
      <c r="C258" s="79">
        <v>0.11424681694019563</v>
      </c>
      <c r="D258" s="50">
        <v>0.11393396003904115</v>
      </c>
      <c r="E258" s="51">
        <v>1</v>
      </c>
      <c r="F258" s="52">
        <v>0</v>
      </c>
    </row>
    <row r="259" spans="1:6" ht="15">
      <c r="A259" s="48" t="s">
        <v>546</v>
      </c>
      <c r="B259" s="49" t="s">
        <v>547</v>
      </c>
      <c r="C259" s="79">
        <v>0.126132021406686</v>
      </c>
      <c r="D259" s="50">
        <v>0.12607981568697665</v>
      </c>
      <c r="E259" s="51">
        <v>0</v>
      </c>
      <c r="F259" s="52">
        <v>0</v>
      </c>
    </row>
    <row r="260" spans="1:6" ht="15">
      <c r="A260" s="48" t="s">
        <v>548</v>
      </c>
      <c r="B260" s="53" t="s">
        <v>549</v>
      </c>
      <c r="C260" s="79">
        <v>0.19243953988425133</v>
      </c>
      <c r="D260" s="50">
        <v>0.1920874892608792</v>
      </c>
      <c r="E260" s="51">
        <v>0</v>
      </c>
      <c r="F260" s="52">
        <v>0</v>
      </c>
    </row>
    <row r="261" spans="1:6" ht="15">
      <c r="A261" s="48" t="s">
        <v>550</v>
      </c>
      <c r="B261" s="49" t="s">
        <v>551</v>
      </c>
      <c r="C261" s="79">
        <v>0.10519051333997165</v>
      </c>
      <c r="D261" s="50">
        <v>0.10514315247475997</v>
      </c>
      <c r="E261" s="51">
        <v>0</v>
      </c>
      <c r="F261" s="52">
        <v>0</v>
      </c>
    </row>
    <row r="262" spans="1:6" ht="15">
      <c r="A262" s="48" t="s">
        <v>552</v>
      </c>
      <c r="B262" s="49" t="s">
        <v>553</v>
      </c>
      <c r="C262" s="79">
        <v>0.07484643771240823</v>
      </c>
      <c r="D262" s="50">
        <v>0.07461005136248934</v>
      </c>
      <c r="E262" s="51">
        <v>0</v>
      </c>
      <c r="F262" s="52">
        <v>0</v>
      </c>
    </row>
    <row r="263" spans="1:6" ht="15">
      <c r="A263" s="48" t="s">
        <v>554</v>
      </c>
      <c r="B263" s="49" t="s">
        <v>555</v>
      </c>
      <c r="C263" s="79">
        <v>0.11647360375925113</v>
      </c>
      <c r="D263" s="50">
        <v>0.11605237315942912</v>
      </c>
      <c r="E263" s="51">
        <v>0</v>
      </c>
      <c r="F263" s="52">
        <v>0</v>
      </c>
    </row>
    <row r="264" spans="1:6" ht="15">
      <c r="A264" s="48" t="s">
        <v>556</v>
      </c>
      <c r="B264" s="49" t="s">
        <v>557</v>
      </c>
      <c r="C264" s="79">
        <v>0.23643734839105585</v>
      </c>
      <c r="D264" s="50">
        <v>0.2363078091528818</v>
      </c>
      <c r="E264" s="51">
        <v>0</v>
      </c>
      <c r="F264" s="52">
        <v>0</v>
      </c>
    </row>
    <row r="265" spans="1:6" ht="15">
      <c r="A265" s="48" t="s">
        <v>558</v>
      </c>
      <c r="B265" s="53" t="s">
        <v>559</v>
      </c>
      <c r="C265" s="39">
        <v>0.13253664803682136</v>
      </c>
      <c r="D265" s="58">
        <v>0.13217584027284013</v>
      </c>
      <c r="E265" s="51">
        <v>0</v>
      </c>
      <c r="F265" s="52">
        <v>0</v>
      </c>
    </row>
    <row r="266" spans="1:6" ht="15">
      <c r="A266" s="48" t="s">
        <v>560</v>
      </c>
      <c r="B266" s="49" t="s">
        <v>561</v>
      </c>
      <c r="C266" s="39">
        <v>0.10747708243975916</v>
      </c>
      <c r="D266" s="58">
        <v>0.10746622835402184</v>
      </c>
      <c r="E266" s="51">
        <v>0</v>
      </c>
      <c r="F266" s="52">
        <v>0</v>
      </c>
    </row>
    <row r="267" spans="1:6" ht="15">
      <c r="A267" s="48" t="s">
        <v>562</v>
      </c>
      <c r="B267" s="49" t="s">
        <v>563</v>
      </c>
      <c r="C267" s="39">
        <v>0.09764635717050063</v>
      </c>
      <c r="D267" s="50">
        <v>0.09732364792804135</v>
      </c>
      <c r="E267" s="51">
        <v>0</v>
      </c>
      <c r="F267" s="52">
        <v>0</v>
      </c>
    </row>
    <row r="268" spans="1:6" ht="15">
      <c r="A268" s="48" t="s">
        <v>564</v>
      </c>
      <c r="B268" s="49" t="s">
        <v>565</v>
      </c>
      <c r="C268" s="39">
        <v>0.07104601480327968</v>
      </c>
      <c r="D268" s="50">
        <v>0.0710024481092</v>
      </c>
      <c r="E268" s="51">
        <v>0</v>
      </c>
      <c r="F268" s="52">
        <v>0</v>
      </c>
    </row>
    <row r="269" spans="1:6" ht="15">
      <c r="A269" s="48" t="s">
        <v>566</v>
      </c>
      <c r="B269" s="49" t="s">
        <v>996</v>
      </c>
      <c r="C269" s="39">
        <v>0.07167642474778962</v>
      </c>
      <c r="D269" s="50">
        <v>0.07143055812556583</v>
      </c>
      <c r="E269" s="51">
        <v>0</v>
      </c>
      <c r="F269" s="52">
        <v>0</v>
      </c>
    </row>
    <row r="270" spans="1:6" ht="15">
      <c r="A270" s="48" t="s">
        <v>568</v>
      </c>
      <c r="B270" s="49" t="s">
        <v>569</v>
      </c>
      <c r="C270" s="39">
        <v>0.11592341909693472</v>
      </c>
      <c r="D270" s="50">
        <v>0.11592535820263318</v>
      </c>
      <c r="E270" s="51">
        <v>0</v>
      </c>
      <c r="F270" s="52">
        <v>0</v>
      </c>
    </row>
    <row r="271" spans="1:6" ht="15">
      <c r="A271" s="48" t="s">
        <v>570</v>
      </c>
      <c r="B271" s="49" t="s">
        <v>571</v>
      </c>
      <c r="C271" s="39">
        <v>0.18985467623671054</v>
      </c>
      <c r="D271" s="50">
        <v>0.1898365752914638</v>
      </c>
      <c r="E271" s="51">
        <v>0</v>
      </c>
      <c r="F271" s="52">
        <v>0</v>
      </c>
    </row>
    <row r="272" spans="1:6" ht="15">
      <c r="A272" s="48" t="s">
        <v>572</v>
      </c>
      <c r="B272" s="49" t="s">
        <v>573</v>
      </c>
      <c r="C272" s="39">
        <v>0.21441366385269361</v>
      </c>
      <c r="D272" s="50">
        <v>0.2138961470292136</v>
      </c>
      <c r="E272" s="51">
        <v>0</v>
      </c>
      <c r="F272" s="52">
        <v>0</v>
      </c>
    </row>
    <row r="273" spans="1:6" ht="15">
      <c r="A273" s="48" t="s">
        <v>574</v>
      </c>
      <c r="B273" s="49" t="s">
        <v>575</v>
      </c>
      <c r="C273" s="39">
        <v>0.1049745470457674</v>
      </c>
      <c r="D273" s="50">
        <v>0.10462361664635839</v>
      </c>
      <c r="E273" s="51">
        <v>0</v>
      </c>
      <c r="F273" s="52">
        <v>0</v>
      </c>
    </row>
    <row r="274" spans="1:6" ht="15">
      <c r="A274" s="48" t="s">
        <v>576</v>
      </c>
      <c r="B274" s="49" t="s">
        <v>997</v>
      </c>
      <c r="C274" s="39">
        <v>0.029549617161206805</v>
      </c>
      <c r="D274" s="50">
        <v>0.02949591747788053</v>
      </c>
      <c r="E274" s="51">
        <v>0</v>
      </c>
      <c r="F274" s="52">
        <v>0</v>
      </c>
    </row>
    <row r="275" spans="1:6" ht="15">
      <c r="A275" s="48" t="s">
        <v>578</v>
      </c>
      <c r="B275" s="49" t="s">
        <v>579</v>
      </c>
      <c r="C275" s="39">
        <v>0.023200549623526037</v>
      </c>
      <c r="D275" s="50">
        <v>0.023148915753447026</v>
      </c>
      <c r="E275" s="51">
        <v>0</v>
      </c>
      <c r="F275" s="52">
        <v>0</v>
      </c>
    </row>
    <row r="276" spans="1:6" ht="15">
      <c r="A276" s="48" t="s">
        <v>580</v>
      </c>
      <c r="B276" s="49" t="s">
        <v>581</v>
      </c>
      <c r="C276" s="39">
        <v>0.140803811836015</v>
      </c>
      <c r="D276" s="50">
        <v>0.14031585630397744</v>
      </c>
      <c r="E276" s="51">
        <v>0</v>
      </c>
      <c r="F276" s="52">
        <v>0</v>
      </c>
    </row>
    <row r="277" spans="1:6" ht="15">
      <c r="A277" s="61" t="s">
        <v>582</v>
      </c>
      <c r="B277" s="49" t="s">
        <v>583</v>
      </c>
      <c r="C277" s="39">
        <v>0.05891008376159554</v>
      </c>
      <c r="D277" s="50">
        <v>0.058732617488144165</v>
      </c>
      <c r="E277" s="51">
        <v>0</v>
      </c>
      <c r="F277" s="52">
        <v>0</v>
      </c>
    </row>
    <row r="278" spans="1:6" ht="15">
      <c r="A278" s="48" t="s">
        <v>584</v>
      </c>
      <c r="B278" s="49" t="s">
        <v>585</v>
      </c>
      <c r="C278" s="39">
        <v>0.17129532312883688</v>
      </c>
      <c r="D278" s="50">
        <v>0.17171957516611874</v>
      </c>
      <c r="E278" s="51">
        <v>0</v>
      </c>
      <c r="F278" s="52">
        <v>0</v>
      </c>
    </row>
    <row r="279" spans="1:6" ht="15">
      <c r="A279" s="48" t="s">
        <v>586</v>
      </c>
      <c r="B279" s="49" t="s">
        <v>998</v>
      </c>
      <c r="C279" s="39">
        <v>0.3328098256662052</v>
      </c>
      <c r="D279" s="50">
        <v>0.3327651888568606</v>
      </c>
      <c r="E279" s="51">
        <v>0</v>
      </c>
      <c r="F279" s="52">
        <v>1</v>
      </c>
    </row>
    <row r="280" spans="1:6" ht="15">
      <c r="A280" s="48" t="s">
        <v>588</v>
      </c>
      <c r="B280" s="49" t="s">
        <v>589</v>
      </c>
      <c r="C280" s="39">
        <v>0.5962328638417953</v>
      </c>
      <c r="D280" s="50">
        <v>0.5960439015759297</v>
      </c>
      <c r="E280" s="51">
        <v>0</v>
      </c>
      <c r="F280" s="52">
        <v>0</v>
      </c>
    </row>
    <row r="281" spans="1:6" ht="15">
      <c r="A281" s="48" t="s">
        <v>590</v>
      </c>
      <c r="B281" s="49" t="s">
        <v>591</v>
      </c>
      <c r="C281" s="39">
        <v>0.010335325794016716</v>
      </c>
      <c r="D281" s="50">
        <v>0.010329403706420357</v>
      </c>
      <c r="E281" s="51">
        <v>0</v>
      </c>
      <c r="F281" s="52">
        <v>0</v>
      </c>
    </row>
    <row r="282" spans="1:6" ht="15">
      <c r="A282" s="48" t="s">
        <v>592</v>
      </c>
      <c r="B282" s="49" t="s">
        <v>593</v>
      </c>
      <c r="C282" s="39">
        <v>0.01197422648995944</v>
      </c>
      <c r="D282" s="50">
        <v>0.011974569015043044</v>
      </c>
      <c r="E282" s="51">
        <v>0</v>
      </c>
      <c r="F282" s="52">
        <v>0</v>
      </c>
    </row>
    <row r="283" spans="1:6" ht="15">
      <c r="A283" s="48" t="s">
        <v>594</v>
      </c>
      <c r="B283" s="57" t="s">
        <v>595</v>
      </c>
      <c r="C283" s="39">
        <v>0.07832767112153999</v>
      </c>
      <c r="D283" s="58">
        <v>0.0781582653422187</v>
      </c>
      <c r="E283" s="51">
        <v>0</v>
      </c>
      <c r="F283" s="52">
        <v>0</v>
      </c>
    </row>
    <row r="284" spans="1:6" ht="15">
      <c r="A284" s="48" t="s">
        <v>596</v>
      </c>
      <c r="B284" s="49" t="s">
        <v>597</v>
      </c>
      <c r="C284" s="39">
        <v>0.15807219648935178</v>
      </c>
      <c r="D284" s="58">
        <v>0.15769373505067083</v>
      </c>
      <c r="E284" s="51">
        <v>0</v>
      </c>
      <c r="F284" s="52">
        <v>0</v>
      </c>
    </row>
    <row r="285" spans="1:6" ht="15">
      <c r="A285" s="48" t="s">
        <v>598</v>
      </c>
      <c r="B285" s="49" t="s">
        <v>599</v>
      </c>
      <c r="C285" s="39">
        <v>0.21826368044682454</v>
      </c>
      <c r="D285" s="58">
        <v>0.21853503353317089</v>
      </c>
      <c r="E285" s="51">
        <v>0</v>
      </c>
      <c r="F285" s="52">
        <v>0</v>
      </c>
    </row>
    <row r="286" spans="1:6" ht="15">
      <c r="A286" s="48" t="s">
        <v>600</v>
      </c>
      <c r="B286" s="49" t="s">
        <v>601</v>
      </c>
      <c r="C286" s="39">
        <v>0.2190886936303053</v>
      </c>
      <c r="D286" s="58">
        <v>0.21918072804202435</v>
      </c>
      <c r="E286" s="51">
        <v>0</v>
      </c>
      <c r="F286" s="52">
        <v>0</v>
      </c>
    </row>
    <row r="287" spans="1:6" ht="15">
      <c r="A287" s="48" t="s">
        <v>602</v>
      </c>
      <c r="B287" s="49" t="s">
        <v>603</v>
      </c>
      <c r="C287" s="39">
        <v>0.1351482405498919</v>
      </c>
      <c r="D287" s="50">
        <v>0.1351517296646095</v>
      </c>
      <c r="E287" s="51">
        <v>0</v>
      </c>
      <c r="F287" s="52">
        <v>0</v>
      </c>
    </row>
    <row r="288" spans="1:6" ht="15">
      <c r="A288" s="48" t="s">
        <v>604</v>
      </c>
      <c r="B288" s="49" t="s">
        <v>605</v>
      </c>
      <c r="C288" s="39">
        <v>0.12643501607441188</v>
      </c>
      <c r="D288" s="58">
        <v>0.12618888586151067</v>
      </c>
      <c r="E288" s="51">
        <v>0</v>
      </c>
      <c r="F288" s="52">
        <v>0</v>
      </c>
    </row>
    <row r="289" spans="1:6" ht="15">
      <c r="A289" s="48" t="s">
        <v>606</v>
      </c>
      <c r="B289" s="49" t="s">
        <v>999</v>
      </c>
      <c r="C289" s="39">
        <v>0.06031374479903403</v>
      </c>
      <c r="D289" s="50">
        <v>0.06032357416930357</v>
      </c>
      <c r="E289" s="51">
        <v>0</v>
      </c>
      <c r="F289" s="52">
        <v>0</v>
      </c>
    </row>
    <row r="290" spans="1:6" ht="15">
      <c r="A290" s="48" t="s">
        <v>608</v>
      </c>
      <c r="B290" s="49" t="s">
        <v>609</v>
      </c>
      <c r="C290" s="39">
        <v>0.1347707245555983</v>
      </c>
      <c r="D290" s="50">
        <v>0.13492271882126916</v>
      </c>
      <c r="E290" s="51">
        <v>0</v>
      </c>
      <c r="F290" s="52">
        <v>0</v>
      </c>
    </row>
    <row r="291" spans="1:6" ht="15">
      <c r="A291" s="48" t="s">
        <v>610</v>
      </c>
      <c r="B291" s="49" t="s">
        <v>611</v>
      </c>
      <c r="C291" s="39">
        <v>0.222622816787927</v>
      </c>
      <c r="D291" s="50">
        <v>0.2219102997182748</v>
      </c>
      <c r="E291" s="51">
        <v>0</v>
      </c>
      <c r="F291" s="52">
        <v>0</v>
      </c>
    </row>
    <row r="292" spans="1:6" ht="15">
      <c r="A292" s="48" t="s">
        <v>612</v>
      </c>
      <c r="B292" s="49" t="s">
        <v>613</v>
      </c>
      <c r="C292" s="39">
        <v>0.07847849836811713</v>
      </c>
      <c r="D292" s="50">
        <v>0.07840699856299112</v>
      </c>
      <c r="E292" s="51">
        <v>0</v>
      </c>
      <c r="F292" s="52">
        <v>0</v>
      </c>
    </row>
    <row r="293" spans="1:6" ht="15">
      <c r="A293" s="48" t="s">
        <v>614</v>
      </c>
      <c r="B293" s="49" t="s">
        <v>615</v>
      </c>
      <c r="C293" s="39">
        <v>0.10303483867087886</v>
      </c>
      <c r="D293" s="50">
        <v>0.10269801813941114</v>
      </c>
      <c r="E293" s="51">
        <v>0</v>
      </c>
      <c r="F293" s="52">
        <v>0</v>
      </c>
    </row>
    <row r="294" spans="1:6" ht="15">
      <c r="A294" s="48" t="s">
        <v>616</v>
      </c>
      <c r="B294" s="49" t="s">
        <v>1000</v>
      </c>
      <c r="C294" s="39">
        <v>0.07250175640355301</v>
      </c>
      <c r="D294" s="50">
        <v>0.07242193247623727</v>
      </c>
      <c r="E294" s="51">
        <v>0</v>
      </c>
      <c r="F294" s="52">
        <v>0</v>
      </c>
    </row>
    <row r="295" spans="1:6" ht="15">
      <c r="A295" s="48" t="s">
        <v>618</v>
      </c>
      <c r="B295" s="49" t="s">
        <v>619</v>
      </c>
      <c r="C295" s="39">
        <v>0.31105149557910283</v>
      </c>
      <c r="D295" s="50">
        <v>0.3109718290835199</v>
      </c>
      <c r="E295" s="51">
        <v>0</v>
      </c>
      <c r="F295" s="52">
        <v>0</v>
      </c>
    </row>
    <row r="296" spans="1:6" ht="15">
      <c r="A296" s="48" t="s">
        <v>620</v>
      </c>
      <c r="B296" s="49" t="s">
        <v>621</v>
      </c>
      <c r="C296" s="39">
        <v>0.01975788367834742</v>
      </c>
      <c r="D296" s="50">
        <v>0.019680009141815405</v>
      </c>
      <c r="E296" s="51">
        <v>0</v>
      </c>
      <c r="F296" s="52">
        <v>0</v>
      </c>
    </row>
    <row r="297" spans="1:6" ht="15">
      <c r="A297" s="48" t="s">
        <v>622</v>
      </c>
      <c r="B297" s="49" t="s">
        <v>623</v>
      </c>
      <c r="C297" s="39">
        <v>0.04516280815385918</v>
      </c>
      <c r="D297" s="50">
        <v>0.04502502263455499</v>
      </c>
      <c r="E297" s="51">
        <v>0</v>
      </c>
      <c r="F297" s="52">
        <v>0</v>
      </c>
    </row>
    <row r="298" spans="1:6" ht="15">
      <c r="A298" s="48" t="s">
        <v>624</v>
      </c>
      <c r="B298" s="49" t="s">
        <v>625</v>
      </c>
      <c r="C298" s="39">
        <v>0.11022911804209871</v>
      </c>
      <c r="D298" s="50">
        <v>0.10989228271516602</v>
      </c>
      <c r="E298" s="51">
        <v>0</v>
      </c>
      <c r="F298" s="52">
        <v>0</v>
      </c>
    </row>
    <row r="299" spans="1:6" ht="15">
      <c r="A299" s="48" t="s">
        <v>626</v>
      </c>
      <c r="B299" s="49" t="s">
        <v>627</v>
      </c>
      <c r="C299" s="39">
        <v>0.056733057147523996</v>
      </c>
      <c r="D299" s="50">
        <v>0.056570934901970266</v>
      </c>
      <c r="E299" s="51">
        <v>0</v>
      </c>
      <c r="F299" s="52">
        <v>0</v>
      </c>
    </row>
    <row r="300" spans="1:6" ht="15">
      <c r="A300" s="48" t="s">
        <v>628</v>
      </c>
      <c r="B300" s="49" t="s">
        <v>629</v>
      </c>
      <c r="C300" s="39">
        <v>0.112772220038694</v>
      </c>
      <c r="D300" s="50">
        <v>0.11268849388526238</v>
      </c>
      <c r="E300" s="51">
        <v>0</v>
      </c>
      <c r="F300" s="52">
        <v>0</v>
      </c>
    </row>
    <row r="301" spans="1:6" ht="15">
      <c r="A301" s="48" t="s">
        <v>630</v>
      </c>
      <c r="B301" s="49" t="s">
        <v>631</v>
      </c>
      <c r="C301" s="39">
        <v>0.05262788845849142</v>
      </c>
      <c r="D301" s="50">
        <v>0.05247945296065294</v>
      </c>
      <c r="E301" s="51">
        <v>0</v>
      </c>
      <c r="F301" s="52">
        <v>0</v>
      </c>
    </row>
    <row r="302" spans="1:6" ht="15">
      <c r="A302" s="48" t="s">
        <v>632</v>
      </c>
      <c r="B302" s="49" t="s">
        <v>633</v>
      </c>
      <c r="C302" s="39">
        <v>0.056039084213241136</v>
      </c>
      <c r="D302" s="50">
        <v>0.05589452913597958</v>
      </c>
      <c r="E302" s="51">
        <v>0</v>
      </c>
      <c r="F302" s="52">
        <v>0</v>
      </c>
    </row>
    <row r="303" spans="1:6" ht="15">
      <c r="A303" s="48" t="s">
        <v>634</v>
      </c>
      <c r="B303" s="49" t="s">
        <v>635</v>
      </c>
      <c r="C303" s="39">
        <v>0.051006751358772084</v>
      </c>
      <c r="D303" s="50">
        <v>0.05086571418134075</v>
      </c>
      <c r="E303" s="51">
        <v>0</v>
      </c>
      <c r="F303" s="52">
        <v>0</v>
      </c>
    </row>
    <row r="304" spans="1:6" ht="15">
      <c r="A304" s="48" t="s">
        <v>636</v>
      </c>
      <c r="B304" s="49" t="s">
        <v>637</v>
      </c>
      <c r="C304" s="39">
        <v>0.0620108174255783</v>
      </c>
      <c r="D304" s="50">
        <v>0.06184523914450845</v>
      </c>
      <c r="E304" s="51">
        <v>0</v>
      </c>
      <c r="F304" s="52">
        <v>0</v>
      </c>
    </row>
    <row r="305" spans="1:6" ht="15">
      <c r="A305" s="48" t="s">
        <v>638</v>
      </c>
      <c r="B305" s="49" t="s">
        <v>639</v>
      </c>
      <c r="C305" s="39">
        <v>0.010548665752530481</v>
      </c>
      <c r="D305" s="50">
        <v>0.010529290472295241</v>
      </c>
      <c r="E305" s="51">
        <v>0</v>
      </c>
      <c r="F305" s="52">
        <v>0</v>
      </c>
    </row>
    <row r="306" spans="1:6" ht="15">
      <c r="A306" s="48" t="s">
        <v>640</v>
      </c>
      <c r="B306" s="49" t="s">
        <v>641</v>
      </c>
      <c r="C306" s="39">
        <v>0.06462790832682297</v>
      </c>
      <c r="D306" s="50">
        <v>0.06441053927629467</v>
      </c>
      <c r="E306" s="51">
        <v>0</v>
      </c>
      <c r="F306" s="52">
        <v>0</v>
      </c>
    </row>
    <row r="307" spans="1:6" ht="15">
      <c r="A307" s="54" t="s">
        <v>642</v>
      </c>
      <c r="B307" s="57" t="s">
        <v>643</v>
      </c>
      <c r="C307" s="39">
        <v>0.08351449087018101</v>
      </c>
      <c r="D307" s="50">
        <v>0.08334256443434324</v>
      </c>
      <c r="E307" s="55">
        <v>0</v>
      </c>
      <c r="F307" s="52">
        <v>0</v>
      </c>
    </row>
    <row r="308" spans="1:6" ht="15">
      <c r="A308" s="48" t="s">
        <v>644</v>
      </c>
      <c r="B308" s="49" t="s">
        <v>1001</v>
      </c>
      <c r="C308" s="39">
        <v>0.1672368064562428</v>
      </c>
      <c r="D308" s="50">
        <v>0.16724092183751343</v>
      </c>
      <c r="E308" s="51">
        <v>0</v>
      </c>
      <c r="F308" s="52">
        <v>1</v>
      </c>
    </row>
    <row r="309" spans="1:6" ht="15">
      <c r="A309" s="48" t="s">
        <v>646</v>
      </c>
      <c r="B309" s="49" t="s">
        <v>647</v>
      </c>
      <c r="C309" s="39">
        <v>0.023305048524659353</v>
      </c>
      <c r="D309" s="50">
        <v>0.02326574153474567</v>
      </c>
      <c r="E309" s="51">
        <v>0</v>
      </c>
      <c r="F309" s="52">
        <v>0</v>
      </c>
    </row>
    <row r="310" spans="1:6" ht="15">
      <c r="A310" s="48" t="s">
        <v>648</v>
      </c>
      <c r="B310" s="49" t="s">
        <v>649</v>
      </c>
      <c r="C310" s="39">
        <v>0.11786485599618375</v>
      </c>
      <c r="D310" s="50">
        <v>0.11747804693411343</v>
      </c>
      <c r="E310" s="51">
        <v>0</v>
      </c>
      <c r="F310" s="52">
        <v>0</v>
      </c>
    </row>
    <row r="311" spans="1:6" ht="15">
      <c r="A311" s="48" t="s">
        <v>650</v>
      </c>
      <c r="B311" s="49" t="s">
        <v>1002</v>
      </c>
      <c r="C311" s="39">
        <v>0.05470092220963913</v>
      </c>
      <c r="D311" s="50">
        <v>0.05455682230994596</v>
      </c>
      <c r="E311" s="51">
        <v>0</v>
      </c>
      <c r="F311" s="52">
        <v>0</v>
      </c>
    </row>
    <row r="312" spans="1:6" ht="15">
      <c r="A312" s="48" t="s">
        <v>652</v>
      </c>
      <c r="B312" s="49" t="s">
        <v>653</v>
      </c>
      <c r="C312" s="39">
        <v>0.05450637101360028</v>
      </c>
      <c r="D312" s="50">
        <v>0.05436788492149671</v>
      </c>
      <c r="E312" s="51">
        <v>0</v>
      </c>
      <c r="F312" s="52">
        <v>0</v>
      </c>
    </row>
    <row r="313" spans="1:6" ht="15">
      <c r="A313" s="48" t="s">
        <v>654</v>
      </c>
      <c r="B313" s="49" t="s">
        <v>1003</v>
      </c>
      <c r="C313" s="39">
        <v>0.059817525762471575</v>
      </c>
      <c r="D313" s="50">
        <v>0.05967519418209424</v>
      </c>
      <c r="E313" s="51">
        <v>0</v>
      </c>
      <c r="F313" s="52">
        <v>0</v>
      </c>
    </row>
    <row r="314" spans="1:6" ht="15">
      <c r="A314" s="48" t="s">
        <v>654</v>
      </c>
      <c r="B314" s="57" t="s">
        <v>1004</v>
      </c>
      <c r="C314" s="39">
        <v>0.09457981270260518</v>
      </c>
      <c r="D314" s="50">
        <v>0.09435476671412334</v>
      </c>
      <c r="E314" s="51">
        <v>1</v>
      </c>
      <c r="F314" s="52">
        <v>0</v>
      </c>
    </row>
    <row r="315" spans="1:6" ht="15">
      <c r="A315" s="48" t="s">
        <v>657</v>
      </c>
      <c r="B315" s="49" t="s">
        <v>658</v>
      </c>
      <c r="C315" s="39">
        <v>0.04115453721160498</v>
      </c>
      <c r="D315" s="50">
        <v>0.04099765940373096</v>
      </c>
      <c r="E315" s="51">
        <v>0</v>
      </c>
      <c r="F315" s="52">
        <v>0</v>
      </c>
    </row>
    <row r="316" spans="1:6" ht="15">
      <c r="A316" s="48" t="s">
        <v>659</v>
      </c>
      <c r="B316" s="49" t="s">
        <v>660</v>
      </c>
      <c r="C316" s="39">
        <v>0.047534465581118665</v>
      </c>
      <c r="D316" s="50">
        <v>0.04744359438709772</v>
      </c>
      <c r="E316" s="51">
        <v>0</v>
      </c>
      <c r="F316" s="52">
        <v>0</v>
      </c>
    </row>
    <row r="317" spans="1:6" ht="15">
      <c r="A317" s="48" t="s">
        <v>661</v>
      </c>
      <c r="B317" s="57" t="s">
        <v>662</v>
      </c>
      <c r="C317" s="39">
        <v>0.03531543796928186</v>
      </c>
      <c r="D317" s="50">
        <v>0.03531716467815424</v>
      </c>
      <c r="E317" s="51">
        <v>0</v>
      </c>
      <c r="F317" s="52">
        <v>0</v>
      </c>
    </row>
    <row r="318" spans="1:6" ht="15">
      <c r="A318" s="48" t="s">
        <v>663</v>
      </c>
      <c r="B318" s="53" t="s">
        <v>664</v>
      </c>
      <c r="C318" s="39">
        <v>0.08673246677405305</v>
      </c>
      <c r="D318" s="50">
        <v>0.08645343596745489</v>
      </c>
      <c r="E318" s="51">
        <v>0</v>
      </c>
      <c r="F318" s="52">
        <v>0</v>
      </c>
    </row>
    <row r="319" spans="1:6" ht="15">
      <c r="A319" s="48" t="s">
        <v>665</v>
      </c>
      <c r="B319" s="49" t="s">
        <v>666</v>
      </c>
      <c r="C319" s="39">
        <v>0.05939514035178759</v>
      </c>
      <c r="D319" s="50">
        <v>0.059216319210367574</v>
      </c>
      <c r="E319" s="51">
        <v>0</v>
      </c>
      <c r="F319" s="52">
        <v>0</v>
      </c>
    </row>
    <row r="320" spans="1:6" ht="15">
      <c r="A320" s="48" t="s">
        <v>667</v>
      </c>
      <c r="B320" s="49" t="s">
        <v>668</v>
      </c>
      <c r="C320" s="39">
        <v>0.12977785454458504</v>
      </c>
      <c r="D320" s="50">
        <v>0.1293660920817851</v>
      </c>
      <c r="E320" s="51">
        <v>0</v>
      </c>
      <c r="F320" s="52">
        <v>0</v>
      </c>
    </row>
    <row r="321" spans="1:6" ht="15">
      <c r="A321" s="48" t="s">
        <v>669</v>
      </c>
      <c r="B321" s="53" t="s">
        <v>670</v>
      </c>
      <c r="C321" s="39">
        <v>0.0672933628491449</v>
      </c>
      <c r="D321" s="50">
        <v>0.06707826786196473</v>
      </c>
      <c r="E321" s="51">
        <v>0</v>
      </c>
      <c r="F321" s="52">
        <v>0</v>
      </c>
    </row>
    <row r="322" spans="1:6" ht="15">
      <c r="A322" s="48" t="s">
        <v>671</v>
      </c>
      <c r="B322" s="49" t="s">
        <v>1005</v>
      </c>
      <c r="C322" s="39">
        <v>0.05842321487311451</v>
      </c>
      <c r="D322" s="50">
        <v>0.05842289534670618</v>
      </c>
      <c r="E322" s="51">
        <v>0</v>
      </c>
      <c r="F322" s="52">
        <v>0</v>
      </c>
    </row>
    <row r="323" spans="1:6" ht="15">
      <c r="A323" s="48" t="s">
        <v>673</v>
      </c>
      <c r="B323" s="49" t="s">
        <v>674</v>
      </c>
      <c r="C323" s="39">
        <v>0.05244694114137435</v>
      </c>
      <c r="D323" s="50">
        <v>0.05243154044093426</v>
      </c>
      <c r="E323" s="51">
        <v>0</v>
      </c>
      <c r="F323" s="52">
        <v>0</v>
      </c>
    </row>
    <row r="324" spans="1:6" ht="15">
      <c r="A324" s="48"/>
      <c r="B324" s="49"/>
      <c r="C324" s="39"/>
      <c r="D324" s="50"/>
      <c r="E324" s="51"/>
      <c r="F324" s="52"/>
    </row>
    <row r="325" spans="1:6" ht="15">
      <c r="A325" s="48"/>
      <c r="B325" s="57"/>
      <c r="C325" s="39"/>
      <c r="D325" s="50"/>
      <c r="E325" s="51"/>
      <c r="F325" s="52"/>
    </row>
    <row r="326" spans="1:6" ht="15">
      <c r="A326" s="48"/>
      <c r="B326" s="49"/>
      <c r="C326" s="39"/>
      <c r="D326" s="50"/>
      <c r="E326" s="51"/>
      <c r="F326" s="52"/>
    </row>
    <row r="327" spans="1:6" ht="15">
      <c r="A327" s="48"/>
      <c r="B327" s="49"/>
      <c r="C327" s="39"/>
      <c r="D327" s="50"/>
      <c r="E327" s="51"/>
      <c r="F327" s="52"/>
    </row>
    <row r="328" spans="1:6" ht="15">
      <c r="A328" s="48"/>
      <c r="B328" s="49"/>
      <c r="C328" s="39"/>
      <c r="D328" s="50"/>
      <c r="E328" s="51"/>
      <c r="F328" s="52"/>
    </row>
    <row r="329" spans="1:6" ht="15">
      <c r="A329" s="48"/>
      <c r="B329" s="49"/>
      <c r="C329" s="39"/>
      <c r="D329" s="50"/>
      <c r="E329" s="51"/>
      <c r="F329" s="52"/>
    </row>
    <row r="330" spans="1:6" ht="15">
      <c r="A330" s="48"/>
      <c r="B330" s="49"/>
      <c r="C330" s="39"/>
      <c r="D330" s="50"/>
      <c r="E330" s="51"/>
      <c r="F330" s="52"/>
    </row>
    <row r="331" spans="1:6" ht="15">
      <c r="A331" s="48"/>
      <c r="B331" s="49"/>
      <c r="C331" s="39"/>
      <c r="D331" s="50"/>
      <c r="E331" s="51"/>
      <c r="F331" s="52"/>
    </row>
    <row r="332" spans="1:6" ht="15">
      <c r="A332" s="48"/>
      <c r="B332" s="49"/>
      <c r="C332" s="39"/>
      <c r="D332" s="50"/>
      <c r="E332" s="51"/>
      <c r="F332" s="52"/>
    </row>
    <row r="333" spans="1:6" ht="15">
      <c r="A333" s="48"/>
      <c r="B333" s="49"/>
      <c r="C333" s="39"/>
      <c r="D333" s="50"/>
      <c r="E333" s="51"/>
      <c r="F333" s="52"/>
    </row>
    <row r="334" spans="1:6" ht="15">
      <c r="A334" s="48"/>
      <c r="B334" s="49"/>
      <c r="C334" s="39"/>
      <c r="D334" s="50"/>
      <c r="E334" s="51"/>
      <c r="F334" s="52"/>
    </row>
    <row r="335" spans="1:6" ht="15">
      <c r="A335" s="48"/>
      <c r="B335" s="49"/>
      <c r="C335" s="39"/>
      <c r="D335" s="50"/>
      <c r="E335" s="51"/>
      <c r="F335" s="52"/>
    </row>
    <row r="336" spans="1:6" ht="15">
      <c r="A336" s="48"/>
      <c r="B336" s="49"/>
      <c r="C336" s="39"/>
      <c r="D336" s="50"/>
      <c r="E336" s="51"/>
      <c r="F336" s="52"/>
    </row>
    <row r="337" spans="1:6" ht="15">
      <c r="A337" s="48"/>
      <c r="B337" s="49"/>
      <c r="C337" s="39"/>
      <c r="D337" s="50"/>
      <c r="E337" s="51"/>
      <c r="F337" s="52"/>
    </row>
    <row r="338" spans="1:6" ht="15">
      <c r="A338" s="48"/>
      <c r="B338" s="49"/>
      <c r="C338" s="39"/>
      <c r="D338" s="50"/>
      <c r="E338" s="51"/>
      <c r="F338" s="52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9" dxfId="6" operator="equal" stopIfTrue="1">
      <formula>1</formula>
    </cfRule>
  </conditionalFormatting>
  <conditionalFormatting sqref="E3:F4">
    <cfRule type="cellIs" priority="21" dxfId="8" operator="equal" stopIfTrue="1">
      <formula>1</formula>
    </cfRule>
  </conditionalFormatting>
  <conditionalFormatting sqref="E5:F330 E332:F332">
    <cfRule type="cellIs" priority="20" dxfId="6" operator="equal" stopIfTrue="1">
      <formula>1</formula>
    </cfRule>
  </conditionalFormatting>
  <conditionalFormatting sqref="E333:F338">
    <cfRule type="cellIs" priority="1" dxfId="6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14"/>
      <c r="B1" s="115"/>
      <c r="C1" s="115"/>
      <c r="D1" s="115"/>
    </row>
    <row r="2" spans="1:4" ht="50.1" customHeight="1" thickBot="1">
      <c r="A2" s="102" t="str">
        <f>"INTERVALLES DE MARGE EN VIGUEUR LE "&amp;'OPTIONS - INTERVALLES DE MARGE'!A1</f>
        <v>INTERVALLES DE MARGE EN VIGUEUR LE 18 AVRIL 2023</v>
      </c>
      <c r="B2" s="103"/>
      <c r="C2" s="103"/>
      <c r="D2" s="103"/>
    </row>
    <row r="3" spans="1:4" ht="12.75" customHeight="1">
      <c r="A3" s="105" t="s">
        <v>20</v>
      </c>
      <c r="B3" s="107" t="s">
        <v>21</v>
      </c>
      <c r="C3" s="107" t="s">
        <v>28</v>
      </c>
      <c r="D3" s="171" t="s">
        <v>29</v>
      </c>
    </row>
    <row r="4" spans="1:4" ht="18.75" customHeight="1" thickBot="1">
      <c r="A4" s="117"/>
      <c r="B4" s="119"/>
      <c r="C4" s="119"/>
      <c r="D4" s="172"/>
    </row>
    <row r="5" spans="1:4" ht="15">
      <c r="A5" s="48" t="s">
        <v>675</v>
      </c>
      <c r="B5" s="49" t="s">
        <v>1006</v>
      </c>
      <c r="C5" s="39">
        <v>0.005560693066193512</v>
      </c>
      <c r="D5" s="50">
        <v>0.00556587224615757</v>
      </c>
    </row>
    <row r="6" spans="1:4" ht="15">
      <c r="A6" s="48" t="s">
        <v>677</v>
      </c>
      <c r="B6" s="49" t="s">
        <v>1006</v>
      </c>
      <c r="C6" s="39">
        <v>0.006823264014791735</v>
      </c>
      <c r="D6" s="50">
        <v>0.0068330660439690485</v>
      </c>
    </row>
    <row r="7" spans="1:4" ht="15">
      <c r="A7" s="48" t="s">
        <v>678</v>
      </c>
      <c r="B7" s="49" t="s">
        <v>1006</v>
      </c>
      <c r="C7" s="39">
        <v>0.00694554457849087</v>
      </c>
      <c r="D7" s="50">
        <v>0.006971128047680126</v>
      </c>
    </row>
    <row r="8" spans="1:4" ht="15">
      <c r="A8" s="48" t="s">
        <v>679</v>
      </c>
      <c r="B8" s="49" t="s">
        <v>1006</v>
      </c>
      <c r="C8" s="39">
        <v>0.005799959472260611</v>
      </c>
      <c r="D8" s="50">
        <v>0.005833580078994318</v>
      </c>
    </row>
    <row r="9" spans="1:4" ht="15">
      <c r="A9" s="48" t="s">
        <v>680</v>
      </c>
      <c r="B9" s="49" t="s">
        <v>1007</v>
      </c>
      <c r="C9" s="39">
        <v>0.026455367761835873</v>
      </c>
      <c r="D9" s="50">
        <v>0.026436492855561183</v>
      </c>
    </row>
    <row r="10" spans="1:4" ht="15">
      <c r="A10" s="48" t="s">
        <v>682</v>
      </c>
      <c r="B10" s="49" t="s">
        <v>1008</v>
      </c>
      <c r="C10" s="39">
        <v>0.017442090748879056</v>
      </c>
      <c r="D10" s="50">
        <v>0.017475585594913235</v>
      </c>
    </row>
    <row r="11" spans="1:4" ht="15">
      <c r="A11" s="48" t="s">
        <v>684</v>
      </c>
      <c r="B11" s="49" t="s">
        <v>1009</v>
      </c>
      <c r="C11" s="39">
        <v>0.00830374187855625</v>
      </c>
      <c r="D11" s="50">
        <v>0.00831357371363633</v>
      </c>
    </row>
    <row r="12" spans="1:4" ht="14.25" customHeight="1">
      <c r="A12" s="48" t="s">
        <v>686</v>
      </c>
      <c r="B12" s="49" t="s">
        <v>1010</v>
      </c>
      <c r="C12" s="39">
        <v>0.00725929023322058</v>
      </c>
      <c r="D12" s="50">
        <v>0.0072231232270450665</v>
      </c>
    </row>
    <row r="13" spans="1:4" ht="15">
      <c r="A13" s="48" t="s">
        <v>688</v>
      </c>
      <c r="B13" s="49" t="s">
        <v>1011</v>
      </c>
      <c r="C13" s="39">
        <v>0.0027088019272453767</v>
      </c>
      <c r="D13" s="50">
        <v>0.0027137617787937676</v>
      </c>
    </row>
    <row r="14" spans="1:4" ht="15">
      <c r="A14" s="48" t="s">
        <v>690</v>
      </c>
      <c r="B14" s="49" t="s">
        <v>1011</v>
      </c>
      <c r="C14" s="39">
        <v>0.006176295697141562</v>
      </c>
      <c r="D14" s="50">
        <v>0.006180360446505222</v>
      </c>
    </row>
    <row r="15" spans="1:4" ht="15">
      <c r="A15" s="48" t="s">
        <v>691</v>
      </c>
      <c r="B15" s="49" t="s">
        <v>1011</v>
      </c>
      <c r="C15" s="39">
        <v>0.007487586809591904</v>
      </c>
      <c r="D15" s="50">
        <v>0.007505164287003045</v>
      </c>
    </row>
    <row r="16" spans="1:4" ht="15">
      <c r="A16" s="48" t="s">
        <v>692</v>
      </c>
      <c r="B16" s="49" t="s">
        <v>1011</v>
      </c>
      <c r="C16" s="39">
        <v>0.006015791225358567</v>
      </c>
      <c r="D16" s="50">
        <v>0.006053618991524218</v>
      </c>
    </row>
    <row r="17" spans="1:4" ht="15">
      <c r="A17" s="48" t="s">
        <v>693</v>
      </c>
      <c r="B17" s="49" t="s">
        <v>1012</v>
      </c>
      <c r="C17" s="39">
        <v>0.05578573735864581</v>
      </c>
      <c r="D17" s="50">
        <v>0.05572711875253736</v>
      </c>
    </row>
    <row r="18" spans="1:4" ht="15">
      <c r="A18" s="48" t="s">
        <v>695</v>
      </c>
      <c r="B18" s="49" t="s">
        <v>1013</v>
      </c>
      <c r="C18" s="39">
        <v>0.054929794077220664</v>
      </c>
      <c r="D18" s="50">
        <v>0.054780985356069845</v>
      </c>
    </row>
    <row r="19" spans="1:4" ht="15">
      <c r="A19" s="48" t="s">
        <v>697</v>
      </c>
      <c r="B19" s="49" t="s">
        <v>1014</v>
      </c>
      <c r="C19" s="39">
        <v>0.0532830623205857</v>
      </c>
      <c r="D19" s="50">
        <v>0.05313861550828562</v>
      </c>
    </row>
    <row r="20" spans="1:4" ht="15">
      <c r="A20" s="48" t="s">
        <v>699</v>
      </c>
      <c r="B20" s="49" t="s">
        <v>1015</v>
      </c>
      <c r="C20" s="39">
        <v>0.02644422722946969</v>
      </c>
      <c r="D20" s="50">
        <v>0.027159376120674275</v>
      </c>
    </row>
    <row r="21" spans="1:4" ht="15">
      <c r="A21" s="48" t="s">
        <v>701</v>
      </c>
      <c r="B21" s="53" t="s">
        <v>1015</v>
      </c>
      <c r="C21" s="39">
        <v>0.03560891479968215</v>
      </c>
      <c r="D21" s="50">
        <v>0.04327966790980797</v>
      </c>
    </row>
    <row r="22" spans="1:4" ht="15">
      <c r="A22" s="48" t="s">
        <v>702</v>
      </c>
      <c r="B22" s="49" t="s">
        <v>1015</v>
      </c>
      <c r="C22" s="39">
        <v>0.04410175256357167</v>
      </c>
      <c r="D22" s="50">
        <v>0.04409296336397852</v>
      </c>
    </row>
    <row r="23" spans="1:4" ht="15">
      <c r="A23" s="48" t="s">
        <v>703</v>
      </c>
      <c r="B23" s="49" t="s">
        <v>1016</v>
      </c>
      <c r="C23" s="39">
        <v>0.053023777178203536</v>
      </c>
      <c r="D23" s="50">
        <v>0.05288530992190922</v>
      </c>
    </row>
    <row r="24" spans="1:4" ht="15">
      <c r="A24" s="48" t="s">
        <v>705</v>
      </c>
      <c r="B24" s="49" t="s">
        <v>1017</v>
      </c>
      <c r="C24" s="39">
        <v>0.12176389793058709</v>
      </c>
      <c r="D24" s="50">
        <v>0.12168200052394412</v>
      </c>
    </row>
    <row r="25" spans="1:4" ht="15">
      <c r="A25" s="48" t="s">
        <v>707</v>
      </c>
      <c r="B25" s="49" t="s">
        <v>1018</v>
      </c>
      <c r="C25" s="39">
        <v>0.05920109514245653</v>
      </c>
      <c r="D25" s="50">
        <v>0.059032416455813155</v>
      </c>
    </row>
    <row r="26" spans="1:4" ht="15">
      <c r="A26" s="48" t="s">
        <v>709</v>
      </c>
      <c r="B26" s="49" t="s">
        <v>1019</v>
      </c>
      <c r="C26" s="39">
        <v>0.08834491870502173</v>
      </c>
      <c r="D26" s="50">
        <v>0.08809803737439224</v>
      </c>
    </row>
    <row r="27" spans="1:4" ht="15">
      <c r="A27" s="48" t="s">
        <v>711</v>
      </c>
      <c r="B27" s="49" t="s">
        <v>1020</v>
      </c>
      <c r="C27" s="39">
        <v>0.055497220576714745</v>
      </c>
      <c r="D27" s="50">
        <v>0.05535009584951228</v>
      </c>
    </row>
    <row r="28" spans="1:4" ht="15">
      <c r="A28" s="48" t="s">
        <v>713</v>
      </c>
      <c r="B28" s="49" t="s">
        <v>1021</v>
      </c>
      <c r="C28" s="39">
        <v>0.05892774241594777</v>
      </c>
      <c r="D28" s="50">
        <v>0.05875890848755324</v>
      </c>
    </row>
    <row r="29" spans="1:4" ht="15">
      <c r="A29" s="48" t="s">
        <v>715</v>
      </c>
      <c r="B29" s="49" t="s">
        <v>1022</v>
      </c>
      <c r="C29" s="39">
        <v>0.07803603271187358</v>
      </c>
      <c r="D29" s="50">
        <v>0.07778605029889926</v>
      </c>
    </row>
    <row r="30" spans="1:4" ht="15">
      <c r="A30" s="48" t="s">
        <v>717</v>
      </c>
      <c r="B30" s="49" t="s">
        <v>1023</v>
      </c>
      <c r="C30" s="39">
        <v>0.06040673258268991</v>
      </c>
      <c r="D30" s="50">
        <v>0.060248907473095595</v>
      </c>
    </row>
    <row r="31" spans="1:4" ht="15">
      <c r="A31" s="48" t="s">
        <v>719</v>
      </c>
      <c r="B31" s="49" t="s">
        <v>1024</v>
      </c>
      <c r="C31" s="39">
        <v>0.055497220576714745</v>
      </c>
      <c r="D31" s="50">
        <v>0.05535009584951228</v>
      </c>
    </row>
    <row r="32" spans="1:4" ht="15">
      <c r="A32" s="48" t="s">
        <v>721</v>
      </c>
      <c r="B32" s="49" t="s">
        <v>1025</v>
      </c>
      <c r="C32" s="39">
        <v>0.06486741748798872</v>
      </c>
      <c r="D32" s="50">
        <v>0.06468671975900567</v>
      </c>
    </row>
    <row r="33" spans="1:4" ht="15">
      <c r="A33" s="48" t="s">
        <v>723</v>
      </c>
      <c r="B33" s="49" t="s">
        <v>1026</v>
      </c>
      <c r="C33" s="39">
        <v>0.050862031298515235</v>
      </c>
      <c r="D33" s="50">
        <v>0.050703934221316874</v>
      </c>
    </row>
    <row r="34" spans="1:4" ht="15">
      <c r="A34" s="48" t="s">
        <v>725</v>
      </c>
      <c r="B34" s="49" t="s">
        <v>1027</v>
      </c>
      <c r="C34" s="39">
        <v>0.046969348827877594</v>
      </c>
      <c r="D34" s="50">
        <v>0.046867918370612396</v>
      </c>
    </row>
    <row r="35" spans="1:4" ht="15">
      <c r="A35" s="48" t="s">
        <v>727</v>
      </c>
      <c r="B35" s="49" t="s">
        <v>1028</v>
      </c>
      <c r="C35" s="39">
        <v>0.05194845800422641</v>
      </c>
      <c r="D35" s="50">
        <v>0.051919925546542636</v>
      </c>
    </row>
    <row r="36" spans="1:4" ht="15">
      <c r="A36" s="48" t="s">
        <v>729</v>
      </c>
      <c r="B36" s="49" t="s">
        <v>1029</v>
      </c>
      <c r="C36" s="39">
        <v>0.06530803869725901</v>
      </c>
      <c r="D36" s="50">
        <v>0.06516180926151545</v>
      </c>
    </row>
    <row r="37" spans="1:4" ht="15">
      <c r="A37" s="48" t="s">
        <v>731</v>
      </c>
      <c r="B37" s="49" t="s">
        <v>1030</v>
      </c>
      <c r="C37" s="39">
        <v>0.11153801271531702</v>
      </c>
      <c r="D37" s="50">
        <v>0.11119902779867982</v>
      </c>
    </row>
    <row r="38" spans="1:4" ht="15">
      <c r="A38" s="48"/>
      <c r="B38" s="49"/>
      <c r="C38" s="39"/>
      <c r="D38" s="50"/>
    </row>
    <row r="39" spans="1:4" ht="15">
      <c r="A39" s="48"/>
      <c r="B39" s="49"/>
      <c r="C39" s="39"/>
      <c r="D39" s="50"/>
    </row>
    <row r="40" spans="1:4" ht="15">
      <c r="A40" s="48"/>
      <c r="B40" s="49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14"/>
      <c r="B1" s="115"/>
      <c r="C1" s="115"/>
      <c r="D1" s="115"/>
    </row>
    <row r="2" spans="1:4" ht="50.1" customHeight="1" thickBot="1">
      <c r="A2" s="102" t="str">
        <f>"INTERVALLES DE MARGE EN VIGUEUR LE "&amp;'OPTIONS - INTERVALLES DE MARGE'!A1</f>
        <v>INTERVALLES DE MARGE EN VIGUEUR LE 18 AVRIL 2023</v>
      </c>
      <c r="B2" s="103"/>
      <c r="C2" s="103"/>
      <c r="D2" s="103"/>
    </row>
    <row r="3" spans="1:4" ht="15">
      <c r="A3" s="116" t="s">
        <v>20</v>
      </c>
      <c r="B3" s="118" t="s">
        <v>21</v>
      </c>
      <c r="C3" s="120" t="s">
        <v>28</v>
      </c>
      <c r="D3" s="122" t="s">
        <v>29</v>
      </c>
    </row>
    <row r="4" spans="1:4" ht="15.75" thickBot="1">
      <c r="A4" s="117"/>
      <c r="B4" s="119"/>
      <c r="C4" s="121"/>
      <c r="D4" s="123"/>
    </row>
    <row r="5" spans="1:4" ht="15">
      <c r="A5" s="37" t="s">
        <v>733</v>
      </c>
      <c r="B5" s="38" t="s">
        <v>937</v>
      </c>
      <c r="C5" s="64">
        <v>0.1321740230472795</v>
      </c>
      <c r="D5" s="40">
        <v>0.1319598561187021</v>
      </c>
    </row>
    <row r="6" spans="1:4" ht="15">
      <c r="A6" s="48" t="s">
        <v>734</v>
      </c>
      <c r="B6" s="49" t="s">
        <v>936</v>
      </c>
      <c r="C6" s="39">
        <v>0.14273524284252437</v>
      </c>
      <c r="D6" s="45">
        <v>0.14251244068896052</v>
      </c>
    </row>
    <row r="7" spans="1:4" ht="15">
      <c r="A7" s="48" t="s">
        <v>735</v>
      </c>
      <c r="B7" s="49" t="s">
        <v>61</v>
      </c>
      <c r="C7" s="39">
        <v>0.07591586338004108</v>
      </c>
      <c r="D7" s="50">
        <v>0.07568182667739376</v>
      </c>
    </row>
    <row r="8" spans="1:4" ht="15">
      <c r="A8" s="48" t="s">
        <v>736</v>
      </c>
      <c r="B8" s="49" t="s">
        <v>69</v>
      </c>
      <c r="C8" s="39">
        <v>0.1214637400713742</v>
      </c>
      <c r="D8" s="50">
        <v>0.12105936019357297</v>
      </c>
    </row>
    <row r="9" spans="1:4" ht="15">
      <c r="A9" s="48" t="s">
        <v>737</v>
      </c>
      <c r="B9" s="49" t="s">
        <v>935</v>
      </c>
      <c r="C9" s="39">
        <v>0.1279712609351391</v>
      </c>
      <c r="D9" s="50">
        <v>0.12787017406447534</v>
      </c>
    </row>
    <row r="10" spans="1:4" ht="15">
      <c r="A10" s="48" t="s">
        <v>738</v>
      </c>
      <c r="B10" s="49" t="s">
        <v>939</v>
      </c>
      <c r="C10" s="39">
        <v>0.061684714919791134</v>
      </c>
      <c r="D10" s="50">
        <v>0.06165280383963237</v>
      </c>
    </row>
    <row r="11" spans="1:4" ht="15">
      <c r="A11" s="48" t="s">
        <v>739</v>
      </c>
      <c r="B11" s="49" t="s">
        <v>942</v>
      </c>
      <c r="C11" s="39">
        <v>0.09627947519128292</v>
      </c>
      <c r="D11" s="50">
        <v>0.09605351435523485</v>
      </c>
    </row>
    <row r="12" spans="1:4" ht="15">
      <c r="A12" s="48" t="s">
        <v>740</v>
      </c>
      <c r="B12" s="49" t="s">
        <v>941</v>
      </c>
      <c r="C12" s="39">
        <v>0.07236318950657084</v>
      </c>
      <c r="D12" s="50">
        <v>0.07218833287130863</v>
      </c>
    </row>
    <row r="13" spans="1:4" ht="15">
      <c r="A13" s="48" t="s">
        <v>741</v>
      </c>
      <c r="B13" s="49" t="s">
        <v>949</v>
      </c>
      <c r="C13" s="39">
        <v>0.07824808061742439</v>
      </c>
      <c r="D13" s="50">
        <v>0.07802478248493747</v>
      </c>
    </row>
    <row r="14" spans="1:4" ht="15">
      <c r="A14" s="48" t="s">
        <v>742</v>
      </c>
      <c r="B14" s="49" t="s">
        <v>169</v>
      </c>
      <c r="C14" s="39">
        <v>0.13922770883886348</v>
      </c>
      <c r="D14" s="50">
        <v>0.13873043160594756</v>
      </c>
    </row>
    <row r="15" spans="1:4" ht="15">
      <c r="A15" s="48" t="s">
        <v>743</v>
      </c>
      <c r="B15" s="49" t="s">
        <v>989</v>
      </c>
      <c r="C15" s="39">
        <v>0.09576862049599931</v>
      </c>
      <c r="D15" s="50">
        <v>0.0954807070403548</v>
      </c>
    </row>
    <row r="16" spans="1:4" ht="15">
      <c r="A16" s="48" t="s">
        <v>744</v>
      </c>
      <c r="B16" s="49" t="s">
        <v>950</v>
      </c>
      <c r="C16" s="39">
        <v>0.0593444234082601</v>
      </c>
      <c r="D16" s="50">
        <v>0.059270078692181434</v>
      </c>
    </row>
    <row r="17" spans="1:4" ht="15">
      <c r="A17" s="48" t="s">
        <v>745</v>
      </c>
      <c r="B17" s="49" t="s">
        <v>163</v>
      </c>
      <c r="C17" s="39">
        <v>0.1261779330831288</v>
      </c>
      <c r="D17" s="50">
        <v>0.12594329919579123</v>
      </c>
    </row>
    <row r="18" spans="1:4" ht="15">
      <c r="A18" s="48" t="s">
        <v>746</v>
      </c>
      <c r="B18" s="49" t="s">
        <v>952</v>
      </c>
      <c r="C18" s="39">
        <v>0.0757246408008521</v>
      </c>
      <c r="D18" s="50">
        <v>0.07544893840199086</v>
      </c>
    </row>
    <row r="19" spans="1:4" ht="15">
      <c r="A19" s="48" t="s">
        <v>747</v>
      </c>
      <c r="B19" s="49" t="s">
        <v>153</v>
      </c>
      <c r="C19" s="39">
        <v>0.1020981741380871</v>
      </c>
      <c r="D19" s="50">
        <v>0.10171949716001795</v>
      </c>
    </row>
    <row r="20" spans="1:4" ht="15">
      <c r="A20" s="48" t="s">
        <v>748</v>
      </c>
      <c r="B20" s="49" t="s">
        <v>203</v>
      </c>
      <c r="C20" s="39">
        <v>0.0630613339887502</v>
      </c>
      <c r="D20" s="50">
        <v>0.06303459217244249</v>
      </c>
    </row>
    <row r="21" spans="1:4" ht="15">
      <c r="A21" s="48" t="s">
        <v>749</v>
      </c>
      <c r="B21" s="49" t="s">
        <v>231</v>
      </c>
      <c r="C21" s="39">
        <v>0.06021186774103076</v>
      </c>
      <c r="D21" s="50">
        <v>0.060216316800760325</v>
      </c>
    </row>
    <row r="22" spans="1:4" ht="15">
      <c r="A22" s="48" t="s">
        <v>750</v>
      </c>
      <c r="B22" s="49" t="s">
        <v>625</v>
      </c>
      <c r="C22" s="39">
        <v>0.11022911804209871</v>
      </c>
      <c r="D22" s="50">
        <v>0.10989228271516602</v>
      </c>
    </row>
    <row r="23" spans="1:4" ht="15">
      <c r="A23" s="48" t="s">
        <v>751</v>
      </c>
      <c r="B23" s="49" t="s">
        <v>229</v>
      </c>
      <c r="C23" s="39">
        <v>0.06560485421530503</v>
      </c>
      <c r="D23" s="50">
        <v>0.06561005723319992</v>
      </c>
    </row>
    <row r="24" spans="1:4" ht="15">
      <c r="A24" s="48" t="s">
        <v>752</v>
      </c>
      <c r="B24" s="49" t="s">
        <v>241</v>
      </c>
      <c r="C24" s="39">
        <v>0.25706323620665117</v>
      </c>
      <c r="D24" s="50">
        <v>0.25699108835299</v>
      </c>
    </row>
    <row r="25" spans="1:4" ht="15">
      <c r="A25" s="48" t="s">
        <v>753</v>
      </c>
      <c r="B25" s="49" t="s">
        <v>243</v>
      </c>
      <c r="C25" s="39">
        <v>0.25775875417078553</v>
      </c>
      <c r="D25" s="50">
        <v>0.2576536259406118</v>
      </c>
    </row>
    <row r="26" spans="1:4" ht="15">
      <c r="A26" s="48" t="s">
        <v>754</v>
      </c>
      <c r="B26" s="49" t="s">
        <v>211</v>
      </c>
      <c r="C26" s="39">
        <v>0.24244148846544147</v>
      </c>
      <c r="D26" s="50">
        <v>0.24180462463163965</v>
      </c>
    </row>
    <row r="27" spans="1:4" ht="15">
      <c r="A27" s="48" t="s">
        <v>755</v>
      </c>
      <c r="B27" s="49" t="s">
        <v>973</v>
      </c>
      <c r="C27" s="39">
        <v>0.11656752198805843</v>
      </c>
      <c r="D27" s="50">
        <v>0.11625884408265413</v>
      </c>
    </row>
    <row r="28" spans="1:4" ht="15">
      <c r="A28" s="48" t="s">
        <v>756</v>
      </c>
      <c r="B28" s="49" t="s">
        <v>265</v>
      </c>
      <c r="C28" s="39">
        <v>0.06171682950469032</v>
      </c>
      <c r="D28" s="50">
        <v>0.061601439809386774</v>
      </c>
    </row>
    <row r="29" spans="1:4" ht="15">
      <c r="A29" s="48" t="s">
        <v>757</v>
      </c>
      <c r="B29" s="49" t="s">
        <v>257</v>
      </c>
      <c r="C29" s="39">
        <v>0.10235968540710631</v>
      </c>
      <c r="D29" s="50">
        <v>0.10207723271880553</v>
      </c>
    </row>
    <row r="30" spans="1:4" ht="15">
      <c r="A30" s="48" t="s">
        <v>758</v>
      </c>
      <c r="B30" s="49" t="s">
        <v>953</v>
      </c>
      <c r="C30" s="39">
        <v>0.06150617092001087</v>
      </c>
      <c r="D30" s="50">
        <v>0.061365916818419255</v>
      </c>
    </row>
    <row r="31" spans="1:4" ht="15">
      <c r="A31" s="48" t="s">
        <v>759</v>
      </c>
      <c r="B31" s="49" t="s">
        <v>968</v>
      </c>
      <c r="C31" s="39">
        <v>0.07312184653444886</v>
      </c>
      <c r="D31" s="50">
        <v>0.0729326507672087</v>
      </c>
    </row>
    <row r="32" spans="1:4" ht="15">
      <c r="A32" s="48" t="s">
        <v>760</v>
      </c>
      <c r="B32" s="49" t="s">
        <v>954</v>
      </c>
      <c r="C32" s="39">
        <v>0.13621321659207528</v>
      </c>
      <c r="D32" s="50">
        <v>0.13583089085146416</v>
      </c>
    </row>
    <row r="33" spans="1:4" ht="15">
      <c r="A33" s="48" t="s">
        <v>761</v>
      </c>
      <c r="B33" s="49" t="s">
        <v>289</v>
      </c>
      <c r="C33" s="39">
        <v>0.056985074241701385</v>
      </c>
      <c r="D33" s="50">
        <v>0.05729839038157932</v>
      </c>
    </row>
    <row r="34" spans="1:4" ht="15">
      <c r="A34" s="48" t="s">
        <v>762</v>
      </c>
      <c r="B34" s="49" t="s">
        <v>245</v>
      </c>
      <c r="C34" s="39">
        <v>0.25826763186173796</v>
      </c>
      <c r="D34" s="50">
        <v>0.25814876877824566</v>
      </c>
    </row>
    <row r="35" spans="1:4" ht="15">
      <c r="A35" s="48" t="s">
        <v>763</v>
      </c>
      <c r="B35" s="49" t="s">
        <v>966</v>
      </c>
      <c r="C35" s="39">
        <v>0.08935374808515224</v>
      </c>
      <c r="D35" s="50">
        <v>0.08913292359407653</v>
      </c>
    </row>
    <row r="36" spans="1:4" ht="15">
      <c r="A36" s="48" t="s">
        <v>764</v>
      </c>
      <c r="B36" s="49" t="s">
        <v>631</v>
      </c>
      <c r="C36" s="39">
        <v>0.05262788845849142</v>
      </c>
      <c r="D36" s="50">
        <v>0.05247945296065294</v>
      </c>
    </row>
    <row r="37" spans="1:4" ht="15">
      <c r="A37" s="48" t="s">
        <v>765</v>
      </c>
      <c r="B37" s="49" t="s">
        <v>967</v>
      </c>
      <c r="C37" s="39">
        <v>0.06413330988612248</v>
      </c>
      <c r="D37" s="50">
        <v>0.0639947061617506</v>
      </c>
    </row>
    <row r="38" spans="1:4" ht="15">
      <c r="A38" s="48" t="s">
        <v>766</v>
      </c>
      <c r="B38" s="49" t="s">
        <v>983</v>
      </c>
      <c r="C38" s="39">
        <v>0.0684845363130806</v>
      </c>
      <c r="D38" s="50">
        <v>0.06827047110238224</v>
      </c>
    </row>
    <row r="39" spans="1:4" ht="15">
      <c r="A39" s="48" t="s">
        <v>767</v>
      </c>
      <c r="B39" s="49" t="s">
        <v>635</v>
      </c>
      <c r="C39" s="39">
        <v>0.051006751358772084</v>
      </c>
      <c r="D39" s="50">
        <v>0.05086571418134075</v>
      </c>
    </row>
    <row r="40" spans="1:4" ht="15">
      <c r="A40" s="48" t="s">
        <v>768</v>
      </c>
      <c r="B40" s="49" t="s">
        <v>347</v>
      </c>
      <c r="C40" s="39">
        <v>0.07487793786977101</v>
      </c>
      <c r="D40" s="50">
        <v>0.07488153423875976</v>
      </c>
    </row>
    <row r="41" spans="1:4" ht="15">
      <c r="A41" s="48" t="s">
        <v>769</v>
      </c>
      <c r="B41" s="49" t="s">
        <v>988</v>
      </c>
      <c r="C41" s="39">
        <v>0.07140816911284775</v>
      </c>
      <c r="D41" s="50">
        <v>0.07124180568430172</v>
      </c>
    </row>
    <row r="42" spans="1:4" ht="15">
      <c r="A42" s="48" t="s">
        <v>770</v>
      </c>
      <c r="B42" s="49" t="s">
        <v>355</v>
      </c>
      <c r="C42" s="39">
        <v>0.06162110700140962</v>
      </c>
      <c r="D42" s="50">
        <v>0.06152377558428844</v>
      </c>
    </row>
    <row r="43" spans="1:4" ht="15">
      <c r="A43" s="48" t="s">
        <v>771</v>
      </c>
      <c r="B43" s="49" t="s">
        <v>974</v>
      </c>
      <c r="C43" s="39">
        <v>0.16878707741567087</v>
      </c>
      <c r="D43" s="50">
        <v>0.16880048050526475</v>
      </c>
    </row>
    <row r="44" spans="1:4" ht="15">
      <c r="A44" s="48" t="s">
        <v>772</v>
      </c>
      <c r="B44" s="49" t="s">
        <v>227</v>
      </c>
      <c r="C44" s="39">
        <v>0.06267137063875361</v>
      </c>
      <c r="D44" s="50">
        <v>0.0625042311408382</v>
      </c>
    </row>
    <row r="45" spans="1:4" ht="15">
      <c r="A45" s="48" t="s">
        <v>773</v>
      </c>
      <c r="B45" s="49" t="s">
        <v>976</v>
      </c>
      <c r="C45" s="39">
        <v>0.086637430512371</v>
      </c>
      <c r="D45" s="50">
        <v>0.08644077177724409</v>
      </c>
    </row>
    <row r="46" spans="1:4" ht="15">
      <c r="A46" s="48" t="s">
        <v>774</v>
      </c>
      <c r="B46" s="49" t="s">
        <v>387</v>
      </c>
      <c r="C46" s="39">
        <v>0.11673901378058116</v>
      </c>
      <c r="D46" s="50">
        <v>0.11636503537420732</v>
      </c>
    </row>
    <row r="47" spans="1:4" ht="15">
      <c r="A47" s="48" t="s">
        <v>775</v>
      </c>
      <c r="B47" s="49" t="s">
        <v>969</v>
      </c>
      <c r="C47" s="39">
        <v>0.10565069204782096</v>
      </c>
      <c r="D47" s="50">
        <v>0.10537977714797189</v>
      </c>
    </row>
    <row r="48" spans="1:4" ht="15">
      <c r="A48" s="48" t="s">
        <v>776</v>
      </c>
      <c r="B48" s="49" t="s">
        <v>977</v>
      </c>
      <c r="C48" s="39">
        <v>0.05565938215436972</v>
      </c>
      <c r="D48" s="50">
        <v>0.05558471869640079</v>
      </c>
    </row>
    <row r="49" spans="1:4" ht="15">
      <c r="A49" s="48" t="s">
        <v>777</v>
      </c>
      <c r="B49" s="49" t="s">
        <v>395</v>
      </c>
      <c r="C49" s="39">
        <v>0.13318587960157113</v>
      </c>
      <c r="D49" s="50">
        <v>0.1331136442529938</v>
      </c>
    </row>
    <row r="50" spans="1:4" ht="15">
      <c r="A50" s="48" t="s">
        <v>778</v>
      </c>
      <c r="B50" s="49" t="s">
        <v>978</v>
      </c>
      <c r="C50" s="39">
        <v>0.07970446095778652</v>
      </c>
      <c r="D50" s="50">
        <v>0.07959079990695458</v>
      </c>
    </row>
    <row r="51" spans="1:4" ht="15">
      <c r="A51" s="48" t="s">
        <v>779</v>
      </c>
      <c r="B51" s="49" t="s">
        <v>267</v>
      </c>
      <c r="C51" s="39">
        <v>0.09336343960912717</v>
      </c>
      <c r="D51" s="50">
        <v>0.0930343190713794</v>
      </c>
    </row>
    <row r="52" spans="1:4" ht="15">
      <c r="A52" s="48" t="s">
        <v>780</v>
      </c>
      <c r="B52" s="49" t="s">
        <v>173</v>
      </c>
      <c r="C52" s="39">
        <v>0.18950782637084287</v>
      </c>
      <c r="D52" s="50">
        <v>0.18946465847312083</v>
      </c>
    </row>
    <row r="53" spans="1:4" ht="15">
      <c r="A53" s="48" t="s">
        <v>781</v>
      </c>
      <c r="B53" s="49" t="s">
        <v>944</v>
      </c>
      <c r="C53" s="39">
        <v>0.06970428790847986</v>
      </c>
      <c r="D53" s="50">
        <v>0.06947467532815775</v>
      </c>
    </row>
    <row r="54" spans="1:4" ht="15">
      <c r="A54" s="48" t="s">
        <v>782</v>
      </c>
      <c r="B54" s="49" t="s">
        <v>411</v>
      </c>
      <c r="C54" s="39">
        <v>0.13320352864503576</v>
      </c>
      <c r="D54" s="50">
        <v>0.13281148391293135</v>
      </c>
    </row>
    <row r="55" spans="1:4" ht="15">
      <c r="A55" s="48" t="s">
        <v>783</v>
      </c>
      <c r="B55" s="49" t="s">
        <v>946</v>
      </c>
      <c r="C55" s="39">
        <v>0.12436111457558532</v>
      </c>
      <c r="D55" s="50">
        <v>0.12390177261213764</v>
      </c>
    </row>
    <row r="56" spans="1:4" ht="15">
      <c r="A56" s="48" t="s">
        <v>784</v>
      </c>
      <c r="B56" s="49" t="s">
        <v>433</v>
      </c>
      <c r="C56" s="39">
        <v>0.08653169582532205</v>
      </c>
      <c r="D56" s="50">
        <v>0.08630352633575034</v>
      </c>
    </row>
    <row r="57" spans="1:4" ht="15">
      <c r="A57" s="48" t="s">
        <v>785</v>
      </c>
      <c r="B57" s="49" t="s">
        <v>559</v>
      </c>
      <c r="C57" s="39">
        <v>0.13253664803682136</v>
      </c>
      <c r="D57" s="50">
        <v>0.13217584027284013</v>
      </c>
    </row>
    <row r="58" spans="1:4" ht="15">
      <c r="A58" s="48" t="s">
        <v>786</v>
      </c>
      <c r="B58" s="49" t="s">
        <v>609</v>
      </c>
      <c r="C58" s="39">
        <v>0.1347707245555983</v>
      </c>
      <c r="D58" s="50">
        <v>0.13492271882126916</v>
      </c>
    </row>
    <row r="59" spans="1:4" ht="15">
      <c r="A59" s="48" t="s">
        <v>787</v>
      </c>
      <c r="B59" s="49" t="s">
        <v>453</v>
      </c>
      <c r="C59" s="39">
        <v>0.07948816410094844</v>
      </c>
      <c r="D59" s="50">
        <v>0.0792745112661286</v>
      </c>
    </row>
    <row r="60" spans="1:4" ht="15">
      <c r="A60" s="48" t="s">
        <v>788</v>
      </c>
      <c r="B60" s="49" t="s">
        <v>979</v>
      </c>
      <c r="C60" s="39">
        <v>0.07397738669350618</v>
      </c>
      <c r="D60" s="50">
        <v>0.07379593951702698</v>
      </c>
    </row>
    <row r="61" spans="1:4" ht="15">
      <c r="A61" s="48" t="s">
        <v>789</v>
      </c>
      <c r="B61" s="49" t="s">
        <v>971</v>
      </c>
      <c r="C61" s="39">
        <v>0.0823988790029927</v>
      </c>
      <c r="D61" s="50">
        <v>0.08210255360097841</v>
      </c>
    </row>
    <row r="62" spans="1:4" ht="15">
      <c r="A62" s="48" t="s">
        <v>790</v>
      </c>
      <c r="B62" s="49" t="s">
        <v>65</v>
      </c>
      <c r="C62" s="39">
        <v>0.1327945972739923</v>
      </c>
      <c r="D62" s="50">
        <v>0.13263324704547247</v>
      </c>
    </row>
    <row r="63" spans="1:4" ht="15">
      <c r="A63" s="48" t="s">
        <v>791</v>
      </c>
      <c r="B63" s="49" t="s">
        <v>465</v>
      </c>
      <c r="C63" s="39">
        <v>0.07109063456199526</v>
      </c>
      <c r="D63" s="50">
        <v>0.07108107528593124</v>
      </c>
    </row>
    <row r="64" spans="1:4" ht="15">
      <c r="A64" s="48" t="s">
        <v>792</v>
      </c>
      <c r="B64" s="49" t="s">
        <v>119</v>
      </c>
      <c r="C64" s="39">
        <v>0.2426265880967564</v>
      </c>
      <c r="D64" s="50">
        <v>0.2419885138874096</v>
      </c>
    </row>
    <row r="65" spans="1:4" ht="15">
      <c r="A65" s="48" t="s">
        <v>793</v>
      </c>
      <c r="B65" s="49" t="s">
        <v>996</v>
      </c>
      <c r="C65" s="39">
        <v>0.07167642474778962</v>
      </c>
      <c r="D65" s="50">
        <v>0.07143055812556583</v>
      </c>
    </row>
    <row r="66" spans="1:4" ht="15">
      <c r="A66" s="48" t="s">
        <v>794</v>
      </c>
      <c r="B66" s="49" t="s">
        <v>940</v>
      </c>
      <c r="C66" s="39">
        <v>0.07911270418632237</v>
      </c>
      <c r="D66" s="50">
        <v>0.07885274789743399</v>
      </c>
    </row>
    <row r="67" spans="1:4" ht="15">
      <c r="A67" s="48" t="s">
        <v>795</v>
      </c>
      <c r="B67" s="49" t="s">
        <v>565</v>
      </c>
      <c r="C67" s="39">
        <v>0.07104601480327968</v>
      </c>
      <c r="D67" s="50">
        <v>0.0710024481092</v>
      </c>
    </row>
    <row r="68" spans="1:4" ht="15">
      <c r="A68" s="48" t="s">
        <v>796</v>
      </c>
      <c r="B68" s="49" t="s">
        <v>475</v>
      </c>
      <c r="C68" s="39">
        <v>0.08635818070052724</v>
      </c>
      <c r="D68" s="50">
        <v>0.08619373552233293</v>
      </c>
    </row>
    <row r="69" spans="1:4" ht="15">
      <c r="A69" s="48" t="s">
        <v>797</v>
      </c>
      <c r="B69" s="49" t="s">
        <v>985</v>
      </c>
      <c r="C69" s="39">
        <v>0.06839772738467978</v>
      </c>
      <c r="D69" s="50">
        <v>0.06825640072221534</v>
      </c>
    </row>
    <row r="70" spans="1:4" ht="15">
      <c r="A70" s="48" t="s">
        <v>798</v>
      </c>
      <c r="B70" s="49" t="s">
        <v>484</v>
      </c>
      <c r="C70" s="39">
        <v>0.07014576012215662</v>
      </c>
      <c r="D70" s="50">
        <v>0.0703097654592128</v>
      </c>
    </row>
    <row r="71" spans="1:4" ht="15">
      <c r="A71" s="48" t="s">
        <v>799</v>
      </c>
      <c r="B71" s="49" t="s">
        <v>492</v>
      </c>
      <c r="C71" s="39">
        <v>0.20465569797800823</v>
      </c>
      <c r="D71" s="50">
        <v>0.20402892697378694</v>
      </c>
    </row>
    <row r="72" spans="1:4" ht="15">
      <c r="A72" s="48" t="s">
        <v>800</v>
      </c>
      <c r="B72" s="49" t="s">
        <v>990</v>
      </c>
      <c r="C72" s="39">
        <v>0.12169986835995106</v>
      </c>
      <c r="D72" s="50">
        <v>0.12134091636650471</v>
      </c>
    </row>
    <row r="73" spans="1:4" ht="15">
      <c r="A73" s="48" t="s">
        <v>801</v>
      </c>
      <c r="B73" s="49" t="s">
        <v>73</v>
      </c>
      <c r="C73" s="39">
        <v>0.07004940433438638</v>
      </c>
      <c r="D73" s="50">
        <v>0.0700375594334995</v>
      </c>
    </row>
    <row r="74" spans="1:4" ht="15">
      <c r="A74" s="48" t="s">
        <v>802</v>
      </c>
      <c r="B74" s="49" t="s">
        <v>536</v>
      </c>
      <c r="C74" s="39">
        <v>0.054548794025817915</v>
      </c>
      <c r="D74" s="50">
        <v>0.05440094103683195</v>
      </c>
    </row>
    <row r="75" spans="1:4" ht="15">
      <c r="A75" s="48" t="s">
        <v>803</v>
      </c>
      <c r="B75" s="49" t="s">
        <v>994</v>
      </c>
      <c r="C75" s="39">
        <v>0.0722560313910654</v>
      </c>
      <c r="D75" s="50">
        <v>0.07205816331319534</v>
      </c>
    </row>
    <row r="76" spans="1:4" ht="15">
      <c r="A76" s="48" t="s">
        <v>804</v>
      </c>
      <c r="B76" s="49" t="s">
        <v>239</v>
      </c>
      <c r="C76" s="39">
        <v>0.25536586042057274</v>
      </c>
      <c r="D76" s="50">
        <v>0.25528583877426053</v>
      </c>
    </row>
    <row r="77" spans="1:4" ht="15">
      <c r="A77" s="48" t="s">
        <v>805</v>
      </c>
      <c r="B77" s="49" t="s">
        <v>549</v>
      </c>
      <c r="C77" s="39">
        <v>0.19243953988425133</v>
      </c>
      <c r="D77" s="50">
        <v>0.1920874892608792</v>
      </c>
    </row>
    <row r="78" spans="1:4" ht="15">
      <c r="A78" s="48" t="s">
        <v>806</v>
      </c>
      <c r="B78" s="49" t="s">
        <v>47</v>
      </c>
      <c r="C78" s="39">
        <v>0.059122468770846065</v>
      </c>
      <c r="D78" s="50">
        <v>0.058957309931184115</v>
      </c>
    </row>
    <row r="79" spans="1:4" ht="15">
      <c r="A79" s="48" t="s">
        <v>807</v>
      </c>
      <c r="B79" s="49" t="s">
        <v>117</v>
      </c>
      <c r="C79" s="39">
        <v>0.2428798998725012</v>
      </c>
      <c r="D79" s="50">
        <v>0.24224817120342182</v>
      </c>
    </row>
    <row r="80" spans="1:4" ht="15">
      <c r="A80" s="48" t="s">
        <v>808</v>
      </c>
      <c r="B80" s="49" t="s">
        <v>121</v>
      </c>
      <c r="C80" s="39">
        <v>0.24322138345401656</v>
      </c>
      <c r="D80" s="50">
        <v>0.2425722449699856</v>
      </c>
    </row>
    <row r="81" spans="1:4" ht="15">
      <c r="A81" s="48" t="s">
        <v>809</v>
      </c>
      <c r="B81" s="49" t="s">
        <v>185</v>
      </c>
      <c r="C81" s="39">
        <v>0.062233601319210054</v>
      </c>
      <c r="D81" s="50">
        <v>0.062094428621209605</v>
      </c>
    </row>
    <row r="82" spans="1:4" ht="15">
      <c r="A82" s="48" t="s">
        <v>810</v>
      </c>
      <c r="B82" s="49" t="s">
        <v>187</v>
      </c>
      <c r="C82" s="39">
        <v>0.16281538548469815</v>
      </c>
      <c r="D82" s="50">
        <v>0.16252394441143747</v>
      </c>
    </row>
    <row r="83" spans="1:4" ht="15">
      <c r="A83" s="48" t="s">
        <v>811</v>
      </c>
      <c r="B83" s="49" t="s">
        <v>179</v>
      </c>
      <c r="C83" s="39">
        <v>0.10390251202181461</v>
      </c>
      <c r="D83" s="50">
        <v>0.10366845977954052</v>
      </c>
    </row>
    <row r="84" spans="1:4" ht="15">
      <c r="A84" s="48" t="s">
        <v>812</v>
      </c>
      <c r="B84" s="49" t="s">
        <v>581</v>
      </c>
      <c r="C84" s="39">
        <v>0.140803811836015</v>
      </c>
      <c r="D84" s="50">
        <v>0.14031585630397744</v>
      </c>
    </row>
    <row r="85" spans="1:4" ht="15">
      <c r="A85" s="48" t="s">
        <v>813</v>
      </c>
      <c r="B85" s="49" t="s">
        <v>435</v>
      </c>
      <c r="C85" s="39">
        <v>0.19904840791070189</v>
      </c>
      <c r="D85" s="50">
        <v>0.1985132010538166</v>
      </c>
    </row>
    <row r="86" spans="1:4" ht="15">
      <c r="A86" s="48" t="s">
        <v>814</v>
      </c>
      <c r="B86" s="49" t="s">
        <v>43</v>
      </c>
      <c r="C86" s="39">
        <v>0.1506456870542679</v>
      </c>
      <c r="D86" s="50">
        <v>0.15033748119682103</v>
      </c>
    </row>
    <row r="87" spans="1:4" ht="15">
      <c r="A87" s="48" t="s">
        <v>815</v>
      </c>
      <c r="B87" s="49" t="s">
        <v>595</v>
      </c>
      <c r="C87" s="39">
        <v>0.07832767112153999</v>
      </c>
      <c r="D87" s="50">
        <v>0.0781582653422187</v>
      </c>
    </row>
    <row r="88" spans="1:4" ht="15">
      <c r="A88" s="48" t="s">
        <v>816</v>
      </c>
      <c r="B88" s="49" t="s">
        <v>601</v>
      </c>
      <c r="C88" s="39">
        <v>0.2190886936303053</v>
      </c>
      <c r="D88" s="50">
        <v>0.21918072804202435</v>
      </c>
    </row>
    <row r="89" spans="1:4" ht="15">
      <c r="A89" s="48" t="s">
        <v>817</v>
      </c>
      <c r="B89" s="49" t="s">
        <v>287</v>
      </c>
      <c r="C89" s="39">
        <v>0.07587707007659492</v>
      </c>
      <c r="D89" s="50">
        <v>0.07570598409760547</v>
      </c>
    </row>
    <row r="90" spans="1:4" ht="15">
      <c r="A90" s="48" t="s">
        <v>818</v>
      </c>
      <c r="B90" s="49" t="s">
        <v>999</v>
      </c>
      <c r="C90" s="39">
        <v>0.06031374479903403</v>
      </c>
      <c r="D90" s="50">
        <v>0.06032357416930357</v>
      </c>
    </row>
    <row r="91" spans="1:4" ht="15">
      <c r="A91" s="48" t="s">
        <v>819</v>
      </c>
      <c r="B91" s="49" t="s">
        <v>597</v>
      </c>
      <c r="C91" s="39">
        <v>0.15807219648935178</v>
      </c>
      <c r="D91" s="50">
        <v>0.15769373505067083</v>
      </c>
    </row>
    <row r="92" spans="1:4" ht="15">
      <c r="A92" s="48" t="s">
        <v>820</v>
      </c>
      <c r="B92" s="49" t="s">
        <v>621</v>
      </c>
      <c r="C92" s="39">
        <v>0.018432744855235515</v>
      </c>
      <c r="D92" s="50">
        <v>0.018374338952836505</v>
      </c>
    </row>
    <row r="93" spans="1:4" ht="15">
      <c r="A93" s="48" t="s">
        <v>821</v>
      </c>
      <c r="B93" s="49" t="s">
        <v>637</v>
      </c>
      <c r="C93" s="39">
        <v>0.0620108174255783</v>
      </c>
      <c r="D93" s="50">
        <v>0.06184523914450845</v>
      </c>
    </row>
    <row r="94" spans="1:4" ht="15">
      <c r="A94" s="48" t="s">
        <v>822</v>
      </c>
      <c r="B94" s="49" t="s">
        <v>629</v>
      </c>
      <c r="C94" s="39">
        <v>0.112772220038694</v>
      </c>
      <c r="D94" s="50">
        <v>0.11268849388526238</v>
      </c>
    </row>
    <row r="95" spans="1:4" ht="15">
      <c r="A95" s="48" t="s">
        <v>823</v>
      </c>
      <c r="B95" s="49" t="s">
        <v>948</v>
      </c>
      <c r="C95" s="39">
        <v>0.13344223783917653</v>
      </c>
      <c r="D95" s="50">
        <v>0.13714584106298894</v>
      </c>
    </row>
    <row r="96" spans="1:4" ht="15">
      <c r="A96" s="48" t="s">
        <v>824</v>
      </c>
      <c r="B96" s="49" t="s">
        <v>627</v>
      </c>
      <c r="C96" s="39">
        <v>0.056733057147523996</v>
      </c>
      <c r="D96" s="50">
        <v>0.056570934901970266</v>
      </c>
    </row>
    <row r="97" spans="1:4" ht="15">
      <c r="A97" s="48" t="s">
        <v>825</v>
      </c>
      <c r="B97" s="49" t="s">
        <v>965</v>
      </c>
      <c r="C97" s="39">
        <v>0.05418352582438603</v>
      </c>
      <c r="D97" s="50">
        <v>0.05404277815850314</v>
      </c>
    </row>
    <row r="98" spans="1:4" ht="15">
      <c r="A98" s="48" t="s">
        <v>826</v>
      </c>
      <c r="B98" s="49" t="s">
        <v>1003</v>
      </c>
      <c r="C98" s="39">
        <v>0.059817525762471575</v>
      </c>
      <c r="D98" s="50">
        <v>0.05967519418209424</v>
      </c>
    </row>
    <row r="99" spans="1:4" ht="15">
      <c r="A99" s="48" t="s">
        <v>827</v>
      </c>
      <c r="B99" s="49" t="s">
        <v>1002</v>
      </c>
      <c r="C99" s="39">
        <v>0.05470092220963913</v>
      </c>
      <c r="D99" s="50">
        <v>0.05455682230994596</v>
      </c>
    </row>
    <row r="100" spans="1:4" ht="15">
      <c r="A100" s="48"/>
      <c r="B100" s="49"/>
      <c r="C100" s="39"/>
      <c r="D100" s="50"/>
    </row>
    <row r="101" spans="1:4" ht="15">
      <c r="A101" s="48"/>
      <c r="B101" s="49"/>
      <c r="C101" s="39"/>
      <c r="D101" s="50"/>
    </row>
    <row r="102" spans="1:4" ht="15">
      <c r="A102" s="48"/>
      <c r="B102" s="49"/>
      <c r="C102" s="39"/>
      <c r="D102" s="50"/>
    </row>
    <row r="103" spans="1:4" ht="15">
      <c r="A103" s="48"/>
      <c r="B103" s="49"/>
      <c r="C103" s="39"/>
      <c r="D103" s="50"/>
    </row>
    <row r="104" spans="1:4" ht="15">
      <c r="A104" s="48"/>
      <c r="B104" s="49"/>
      <c r="C104" s="39"/>
      <c r="D104" s="50"/>
    </row>
    <row r="105" spans="1:4" ht="15">
      <c r="A105" s="48"/>
      <c r="B105" s="49"/>
      <c r="C105" s="39"/>
      <c r="D105" s="50"/>
    </row>
    <row r="106" spans="1:4" ht="15">
      <c r="A106" s="48"/>
      <c r="B106" s="49"/>
      <c r="C106" s="39"/>
      <c r="D106" s="50"/>
    </row>
    <row r="107" spans="1:4" ht="15">
      <c r="A107" s="48"/>
      <c r="B107" s="49"/>
      <c r="C107" s="39"/>
      <c r="D107" s="50"/>
    </row>
    <row r="108" spans="1:4" ht="15">
      <c r="A108" s="48"/>
      <c r="B108" s="49"/>
      <c r="C108" s="39"/>
      <c r="D108" s="50"/>
    </row>
    <row r="109" spans="1:4" ht="15">
      <c r="A109" s="48"/>
      <c r="B109" s="49"/>
      <c r="C109" s="39"/>
      <c r="D109" s="50"/>
    </row>
    <row r="110" spans="1:4" ht="15">
      <c r="A110" s="48"/>
      <c r="B110" s="49"/>
      <c r="C110" s="39"/>
      <c r="D110" s="50"/>
    </row>
    <row r="111" spans="1:4" ht="15">
      <c r="A111" s="48"/>
      <c r="B111" s="49"/>
      <c r="C111" s="39"/>
      <c r="D111" s="50"/>
    </row>
    <row r="112" spans="1:4" ht="15">
      <c r="A112" s="48"/>
      <c r="B112" s="49"/>
      <c r="C112" s="39"/>
      <c r="D112" s="50"/>
    </row>
    <row r="113" spans="1:4" ht="15">
      <c r="A113" s="48"/>
      <c r="B113" s="49"/>
      <c r="C113" s="39"/>
      <c r="D113" s="50"/>
    </row>
    <row r="114" spans="1:4" ht="15">
      <c r="A114" s="48"/>
      <c r="B114" s="49"/>
      <c r="C114" s="39"/>
      <c r="D114" s="50"/>
    </row>
    <row r="115" spans="1:4" ht="15">
      <c r="A115" s="48"/>
      <c r="B115" s="49"/>
      <c r="C115" s="39"/>
      <c r="D115" s="50"/>
    </row>
    <row r="116" spans="1:4" ht="15">
      <c r="A116" s="48"/>
      <c r="B116" s="49"/>
      <c r="C116" s="39"/>
      <c r="D116" s="50"/>
    </row>
    <row r="117" spans="1:4" ht="15">
      <c r="A117" s="48"/>
      <c r="B117" s="49"/>
      <c r="C117" s="39"/>
      <c r="D117" s="50"/>
    </row>
    <row r="118" spans="1:4" ht="15">
      <c r="A118" s="48"/>
      <c r="B118" s="49"/>
      <c r="C118" s="39"/>
      <c r="D118" s="50"/>
    </row>
    <row r="119" spans="1:4" ht="15">
      <c r="A119" s="48"/>
      <c r="B119" s="49"/>
      <c r="C119" s="39"/>
      <c r="D119" s="50"/>
    </row>
    <row r="120" spans="1:4" ht="15">
      <c r="A120" s="48"/>
      <c r="B120" s="49"/>
      <c r="C120" s="39"/>
      <c r="D120" s="50"/>
    </row>
    <row r="121" spans="1:4" ht="15">
      <c r="A121" s="48"/>
      <c r="B121" s="49"/>
      <c r="C121" s="39"/>
      <c r="D121" s="50"/>
    </row>
    <row r="122" spans="1:4" ht="15">
      <c r="A122" s="48"/>
      <c r="B122" s="49"/>
      <c r="C122" s="39"/>
      <c r="D122" s="50"/>
    </row>
    <row r="123" spans="1:4" ht="15">
      <c r="A123" s="48"/>
      <c r="B123" s="49"/>
      <c r="C123" s="39"/>
      <c r="D123" s="50"/>
    </row>
    <row r="124" spans="1:4" ht="15">
      <c r="A124" s="48"/>
      <c r="B124" s="49"/>
      <c r="C124" s="39"/>
      <c r="D124" s="50"/>
    </row>
    <row r="125" spans="1:4" ht="15">
      <c r="A125" s="48"/>
      <c r="B125" s="49"/>
      <c r="C125" s="39"/>
      <c r="D125" s="50"/>
    </row>
    <row r="126" spans="1:4" ht="15">
      <c r="A126" s="48"/>
      <c r="B126" s="49"/>
      <c r="C126" s="39"/>
      <c r="D126" s="50"/>
    </row>
    <row r="127" spans="1:4" ht="15">
      <c r="A127" s="48"/>
      <c r="B127" s="49"/>
      <c r="C127" s="39"/>
      <c r="D127" s="50"/>
    </row>
    <row r="128" spans="1:4" ht="15">
      <c r="A128" s="48"/>
      <c r="B128" s="49"/>
      <c r="C128" s="39"/>
      <c r="D128" s="50"/>
    </row>
    <row r="129" spans="1:4" ht="15">
      <c r="A129" s="48"/>
      <c r="B129" s="49"/>
      <c r="C129" s="39"/>
      <c r="D129" s="50"/>
    </row>
    <row r="130" spans="1:4" ht="15">
      <c r="A130" s="48"/>
      <c r="B130" s="49"/>
      <c r="C130" s="39"/>
      <c r="D130" s="50"/>
    </row>
    <row r="131" spans="1:4" ht="15">
      <c r="A131" s="48"/>
      <c r="B131" s="49"/>
      <c r="C131" s="39"/>
      <c r="D131" s="50"/>
    </row>
    <row r="132" spans="1:4" ht="15">
      <c r="A132" s="48"/>
      <c r="B132" s="49"/>
      <c r="C132" s="39"/>
      <c r="D132" s="50"/>
    </row>
    <row r="133" spans="1:4" ht="15">
      <c r="A133" s="48"/>
      <c r="B133" s="49"/>
      <c r="C133" s="39"/>
      <c r="D133" s="50"/>
    </row>
    <row r="134" spans="1:4" ht="15">
      <c r="A134" s="48"/>
      <c r="B134" s="49"/>
      <c r="C134" s="39"/>
      <c r="D134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"GROUPEMENT DES BAX EN VIGUEUR LE "&amp;'OPTIONS - INTERVALLES DE MARGE'!A1</f>
        <v>GROUPEMENT DES BAX EN VIGUEUR LE 18 AVRIL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35</v>
      </c>
      <c r="C3" s="138" t="s">
        <v>5</v>
      </c>
      <c r="D3" s="138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40">
        <v>1</v>
      </c>
      <c r="C5" s="6" t="s">
        <v>828</v>
      </c>
      <c r="D5" s="6">
        <v>202306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7" t="s">
        <v>829</v>
      </c>
      <c r="D6" s="7">
        <v>202309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33">
        <v>2</v>
      </c>
      <c r="C7" s="8" t="s">
        <v>830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831</v>
      </c>
      <c r="D8" s="7">
        <v>202403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33">
        <v>3</v>
      </c>
      <c r="C9" s="8" t="s">
        <v>832</v>
      </c>
      <c r="D9" s="8">
        <v>202406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5"/>
      <c r="C10" s="6" t="s">
        <v>833</v>
      </c>
      <c r="D10" s="6">
        <v>202409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5"/>
      <c r="C11" s="6" t="s">
        <v>834</v>
      </c>
      <c r="D11" s="6">
        <v>202412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4"/>
      <c r="C12" s="7" t="s">
        <v>835</v>
      </c>
      <c r="D12" s="7">
        <v>202503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33">
        <v>4</v>
      </c>
      <c r="C13" s="9" t="s">
        <v>836</v>
      </c>
      <c r="D13" s="9">
        <v>202506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5"/>
      <c r="C14" s="6" t="s">
        <v>837</v>
      </c>
      <c r="D14" s="6">
        <v>202509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5"/>
      <c r="C15" s="6" t="s">
        <v>838</v>
      </c>
      <c r="D15" s="6">
        <v>202512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4"/>
      <c r="C16" s="7" t="s">
        <v>839</v>
      </c>
      <c r="D16" s="7">
        <v>202603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4" t="str">
        <f>"IMPUTATIONS POUR POSITION MIXTE INTRA-MARCHANDISE - 'BUTTERFLY' TRIMESTRIEL EN VIGUEUR LE "&amp;'OPTIONS - INTERVALLES DE MARGE'!A1</f>
        <v>IMPUTATIONS POUR POSITION MIXTE INTRA-MARCHANDISE - 'BUTTERFLY' TRIMESTRIEL EN VIGUEUR LE 18 AVRIL 2023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6" t="s">
        <v>7</v>
      </c>
      <c r="C19" s="138" t="s">
        <v>8</v>
      </c>
      <c r="D19" s="138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7"/>
      <c r="C20" s="139"/>
      <c r="D20" s="139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840</v>
      </c>
      <c r="C21" s="12">
        <v>335</v>
      </c>
      <c r="D21" s="12">
        <v>333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841</v>
      </c>
      <c r="C22" s="13">
        <v>118</v>
      </c>
      <c r="D22" s="13">
        <v>117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842</v>
      </c>
      <c r="C23" s="13">
        <v>260</v>
      </c>
      <c r="D23" s="13">
        <v>260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843</v>
      </c>
      <c r="C24" s="13">
        <v>243</v>
      </c>
      <c r="D24" s="13">
        <v>248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844</v>
      </c>
      <c r="C25" s="13">
        <v>365</v>
      </c>
      <c r="D25" s="13">
        <v>374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845</v>
      </c>
      <c r="C26" s="13">
        <v>439</v>
      </c>
      <c r="D26" s="13">
        <v>447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846</v>
      </c>
      <c r="C27" s="13">
        <v>207</v>
      </c>
      <c r="D27" s="13">
        <v>215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847</v>
      </c>
      <c r="C28" s="13">
        <v>211</v>
      </c>
      <c r="D28" s="13">
        <v>217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848</v>
      </c>
      <c r="C29" s="13">
        <v>482</v>
      </c>
      <c r="D29" s="13">
        <v>484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849</v>
      </c>
      <c r="C30" s="14">
        <v>480</v>
      </c>
      <c r="D30" s="14">
        <v>482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4" t="str">
        <f>"IMPUTATIONS POUR POSITION MIXTE INTRA-MARCHANDISE - 'BUTTERFLY' SEMESTRIEL EN VIGUEUR LE "&amp;'OPTIONS - INTERVALLES DE MARGE'!A1</f>
        <v>IMPUTATIONS POUR POSITION MIXTE INTRA-MARCHANDISE - 'BUTTERFLY' SEMESTRIEL EN VIGUEUR LE 18 AVRIL 2023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6" t="s">
        <v>7</v>
      </c>
      <c r="C33" s="128" t="s">
        <v>8</v>
      </c>
      <c r="D33" s="128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7"/>
      <c r="C34" s="129"/>
      <c r="D34" s="129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850</v>
      </c>
      <c r="C35" s="19">
        <v>1050</v>
      </c>
      <c r="D35" s="19">
        <v>1047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851</v>
      </c>
      <c r="C36" s="19">
        <v>461</v>
      </c>
      <c r="D36" s="19">
        <v>461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852</v>
      </c>
      <c r="C37" s="19">
        <v>541</v>
      </c>
      <c r="D37" s="19">
        <v>537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853</v>
      </c>
      <c r="C38" s="19">
        <v>495</v>
      </c>
      <c r="D38" s="19">
        <v>493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854</v>
      </c>
      <c r="C39" s="19">
        <v>172</v>
      </c>
      <c r="D39" s="19">
        <v>175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855</v>
      </c>
      <c r="C40" s="19">
        <v>189</v>
      </c>
      <c r="D40" s="19">
        <v>193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856</v>
      </c>
      <c r="C41" s="19">
        <v>176</v>
      </c>
      <c r="D41" s="19">
        <v>181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857</v>
      </c>
      <c r="C42" s="20">
        <v>173</v>
      </c>
      <c r="D42" s="20">
        <v>181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4" t="str">
        <f>"IMPUTATIONS POUR POSITION MIXTE INTRA-MARCHANDISE - 'BUTTERFLY' NEUF-MOIS EN VIGUEUR LE "&amp;'OPTIONS - INTERVALLES DE MARGE'!A1</f>
        <v>IMPUTATIONS POUR POSITION MIXTE INTRA-MARCHANDISE - 'BUTTERFLY' NEUF-MOIS EN VIGUEUR LE 18 AVRIL 2023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6" t="s">
        <v>7</v>
      </c>
      <c r="C45" s="128" t="s">
        <v>8</v>
      </c>
      <c r="D45" s="128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7"/>
      <c r="C46" s="129"/>
      <c r="D46" s="129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858</v>
      </c>
      <c r="C47" s="19">
        <v>1444</v>
      </c>
      <c r="D47" s="19">
        <v>1441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859</v>
      </c>
      <c r="C48" s="19">
        <v>706</v>
      </c>
      <c r="D48" s="19">
        <v>700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860</v>
      </c>
      <c r="C49" s="19">
        <v>520</v>
      </c>
      <c r="D49" s="19">
        <v>522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861</v>
      </c>
      <c r="C50" s="19">
        <v>446</v>
      </c>
      <c r="D50" s="19">
        <v>446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862</v>
      </c>
      <c r="C51" s="19">
        <v>411</v>
      </c>
      <c r="D51" s="19">
        <v>413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863</v>
      </c>
      <c r="C52" s="20">
        <v>312</v>
      </c>
      <c r="D52" s="20">
        <v>315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4" t="str">
        <f>"IMPUTATIONS POUR POSITION MIXTE INTRA-MARCHANDISE - 'BUTTERFLY' ANNUEL EN VIGUEUR LE "&amp;'OPTIONS - INTERVALLES DE MARGE'!A1</f>
        <v>IMPUTATIONS POUR POSITION MIXTE INTRA-MARCHANDISE - 'BUTTERFLY' ANNUEL EN VIGUEUR LE 18 AVRIL 2023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6" t="s">
        <v>7</v>
      </c>
      <c r="C55" s="128" t="s">
        <v>8</v>
      </c>
      <c r="D55" s="128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7"/>
      <c r="C56" s="129"/>
      <c r="D56" s="129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864</v>
      </c>
      <c r="C57" s="19">
        <v>1223</v>
      </c>
      <c r="D57" s="19">
        <v>1221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865</v>
      </c>
      <c r="C58" s="19">
        <v>501</v>
      </c>
      <c r="D58" s="19">
        <v>501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866</v>
      </c>
      <c r="C59" s="19">
        <v>685</v>
      </c>
      <c r="D59" s="19">
        <v>685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867</v>
      </c>
      <c r="C60" s="20">
        <v>643</v>
      </c>
      <c r="D60" s="20">
        <v>638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4" t="str">
        <f>"IMPUTATIONS POUR POSITION MIXTE INTRA-MARCHANDISE - INTERMENSUELLE EN VIGUEUR LE "&amp;'OPTIONS - INTERVALLES DE MARGE'!A1</f>
        <v>IMPUTATIONS POUR POSITION MIXTE INTRA-MARCHANDISE - INTERMENSUELLE EN VIGUEUR LE 18 AVRIL 2023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6" t="s">
        <v>0</v>
      </c>
      <c r="B63" s="130">
        <v>1</v>
      </c>
      <c r="C63" s="130">
        <v>2</v>
      </c>
      <c r="D63" s="130">
        <v>3</v>
      </c>
      <c r="E63" s="128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7"/>
      <c r="B64" s="131"/>
      <c r="C64" s="131">
        <v>2</v>
      </c>
      <c r="D64" s="131">
        <v>3</v>
      </c>
      <c r="E64" s="132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861</v>
      </c>
      <c r="C65" s="24">
        <v>978</v>
      </c>
      <c r="D65" s="25">
        <v>983</v>
      </c>
      <c r="E65" s="26">
        <v>1148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324</v>
      </c>
      <c r="D66" s="29">
        <v>1039</v>
      </c>
      <c r="E66" s="30">
        <v>938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711</v>
      </c>
      <c r="E67" s="30">
        <v>603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281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9"/>
  <sheetViews>
    <sheetView view="pageBreakPreview" zoomScale="80" zoomScaleSheetLayoutView="80" workbookViewId="0" topLeftCell="A1">
      <selection activeCell="C35" sqref="C35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"GROUPEMENT DES COA EN VIGUEUR LE "&amp;'OPTIONS - INTERVALLES DE MARGE'!A1</f>
        <v>GROUPEMENT DES COA EN VIGUEUR LE 18 AVRIL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35</v>
      </c>
      <c r="C3" s="138" t="s">
        <v>5</v>
      </c>
      <c r="D3" s="138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0">
        <v>1</v>
      </c>
      <c r="C5" s="6" t="s">
        <v>868</v>
      </c>
      <c r="D5" s="6">
        <v>202305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.75" customHeight="1">
      <c r="A6" s="3"/>
      <c r="B6" s="135"/>
      <c r="C6" s="6" t="s">
        <v>869</v>
      </c>
      <c r="D6" s="95">
        <v>202306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 customHeight="1">
      <c r="A7" s="3"/>
      <c r="B7" s="135"/>
      <c r="C7" s="9" t="s">
        <v>870</v>
      </c>
      <c r="D7" s="9">
        <v>202307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.75" customHeight="1" thickBot="1">
      <c r="A8" s="3"/>
      <c r="B8" s="134"/>
      <c r="C8" s="7" t="s">
        <v>871</v>
      </c>
      <c r="D8" s="7">
        <v>202308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10"/>
      <c r="B9" s="11"/>
      <c r="C9" s="3"/>
      <c r="D9" s="3"/>
      <c r="E9" s="3"/>
      <c r="F9" s="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2" customFormat="1" ht="50.1" customHeight="1" thickBot="1">
      <c r="A10" s="124" t="str">
        <f>"IMPUTATIONS POUR POSITION MIXTE INTRA-MARCHANDISE - 'BUTTERFLY' MENSUEL EN VIGUEUR LE "&amp;'OPTIONS - INTERVALLES DE MARGE'!A1</f>
        <v>IMPUTATIONS POUR POSITION MIXTE INTRA-MARCHANDISE - 'BUTTERFLY' MENSUEL EN VIGUEUR LE 18 AVRIL 2023</v>
      </c>
      <c r="B10" s="125"/>
      <c r="C10" s="125"/>
      <c r="D10" s="125"/>
      <c r="E10" s="125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</row>
    <row r="11" spans="1:153" s="2" customFormat="1" ht="15" customHeight="1">
      <c r="A11" s="3"/>
      <c r="B11" s="136" t="s">
        <v>7</v>
      </c>
      <c r="C11" s="138" t="s">
        <v>8</v>
      </c>
      <c r="D11" s="138" t="s">
        <v>9</v>
      </c>
      <c r="E11" s="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3" s="2" customFormat="1" ht="15" customHeight="1" thickBot="1">
      <c r="A12" s="3"/>
      <c r="B12" s="137"/>
      <c r="C12" s="139"/>
      <c r="D12" s="139"/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</row>
    <row r="13" spans="1:153" s="2" customFormat="1" ht="14.25" customHeight="1">
      <c r="A13" s="3"/>
      <c r="B13" s="86" t="s">
        <v>872</v>
      </c>
      <c r="C13" s="13">
        <v>2631</v>
      </c>
      <c r="D13" s="13">
        <v>2617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</row>
    <row r="14" spans="1:153" s="2" customFormat="1" ht="15" customHeight="1" thickBot="1">
      <c r="A14" s="3"/>
      <c r="B14" s="87" t="s">
        <v>873</v>
      </c>
      <c r="C14" s="14">
        <v>2314</v>
      </c>
      <c r="D14" s="14">
        <v>2303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</row>
    <row r="15" spans="1:153" s="18" customFormat="1" ht="14.25">
      <c r="A15" s="15"/>
      <c r="B15" s="16"/>
      <c r="C15" s="17"/>
      <c r="D15" s="17"/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</row>
    <row r="16" spans="1:153" s="18" customFormat="1" ht="50.1" customHeight="1" thickBot="1">
      <c r="A16" s="124" t="str">
        <f>"IMPUTATIONS POUR POSITION MIXTE INTRA-MARCHANDISE - INTERMENSUELLE EN VIGUEUR LE "&amp;'OPTIONS - INTERVALLES DE MARGE'!A1</f>
        <v>IMPUTATIONS POUR POSITION MIXTE INTRA-MARCHANDISE - INTERMENSUELLE EN VIGUEUR LE 18 AVRIL 2023</v>
      </c>
      <c r="B16" s="125"/>
      <c r="C16" s="125"/>
      <c r="D16" s="125"/>
      <c r="E16" s="125"/>
      <c r="F16" s="1"/>
      <c r="G16" s="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</row>
    <row r="17" spans="2:154" s="18" customFormat="1" ht="14.25" customHeight="1">
      <c r="B17" s="126" t="s">
        <v>0</v>
      </c>
      <c r="C17" s="138">
        <v>1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2:154" s="18" customFormat="1" ht="15" customHeight="1" thickBot="1">
      <c r="B18" s="127"/>
      <c r="C18" s="14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</row>
    <row r="19" spans="2:154" s="18" customFormat="1" ht="15.75" thickBot="1">
      <c r="B19" s="32">
        <v>1</v>
      </c>
      <c r="C19" s="98">
        <v>1529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</row>
    <row r="20" ht="14.25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A10:E10"/>
    <mergeCell ref="B11:B12"/>
    <mergeCell ref="C11:C12"/>
    <mergeCell ref="D11:D12"/>
    <mergeCell ref="C17:C18"/>
    <mergeCell ref="A16:E16"/>
    <mergeCell ref="B17:B18"/>
  </mergeCells>
  <conditionalFormatting sqref="C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B63" sqref="B63:B64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"GROUPEMENT DES CRA EN VIGUEUR LE "&amp;'OPTIONS - INTERVALLES DE MARGE'!A1</f>
        <v>GROUPEMENT DES CRA EN VIGUEUR LE 18 AVRIL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35</v>
      </c>
      <c r="C3" s="138" t="s">
        <v>5</v>
      </c>
      <c r="D3" s="138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0">
        <v>1</v>
      </c>
      <c r="C5" s="6" t="s">
        <v>874</v>
      </c>
      <c r="D5" s="6">
        <v>202306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7" t="s">
        <v>875</v>
      </c>
      <c r="D6" s="7">
        <v>202309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2</v>
      </c>
      <c r="C7" s="8" t="s">
        <v>876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877</v>
      </c>
      <c r="D8" s="7">
        <v>202403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3</v>
      </c>
      <c r="C9" s="8" t="s">
        <v>878</v>
      </c>
      <c r="D9" s="8">
        <v>202406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5"/>
      <c r="C10" s="6" t="s">
        <v>879</v>
      </c>
      <c r="D10" s="6">
        <v>202409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5"/>
      <c r="C11" s="6" t="s">
        <v>880</v>
      </c>
      <c r="D11" s="6">
        <v>202412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4"/>
      <c r="C12" s="7" t="s">
        <v>881</v>
      </c>
      <c r="D12" s="7">
        <v>202503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3">
        <v>4</v>
      </c>
      <c r="C13" s="9" t="s">
        <v>882</v>
      </c>
      <c r="D13" s="9">
        <v>202506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5"/>
      <c r="C14" s="6" t="s">
        <v>883</v>
      </c>
      <c r="D14" s="6">
        <v>202509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5"/>
      <c r="C15" s="6" t="s">
        <v>884</v>
      </c>
      <c r="D15" s="6">
        <v>202512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4"/>
      <c r="C16" s="7" t="s">
        <v>885</v>
      </c>
      <c r="D16" s="7">
        <v>202603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4" t="str">
        <f>"IMPUTATIONS POUR POSITION MIXTE INTRA-MARCHANDISE - 'BUTTERFLY' TRIMESTRIEL EN VIGUEUR LE "&amp;'OPTIONS - INTERVALLES DE MARGE'!A1</f>
        <v>IMPUTATIONS POUR POSITION MIXTE INTRA-MARCHANDISE - 'BUTTERFLY' TRIMESTRIEL EN VIGUEUR LE 18 AVRIL 2023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6" t="s">
        <v>7</v>
      </c>
      <c r="C19" s="138" t="s">
        <v>8</v>
      </c>
      <c r="D19" s="138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7"/>
      <c r="C20" s="139"/>
      <c r="D20" s="139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886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887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888</v>
      </c>
      <c r="C23" s="13">
        <v>35</v>
      </c>
      <c r="D23" s="13">
        <v>34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889</v>
      </c>
      <c r="C24" s="13">
        <v>97</v>
      </c>
      <c r="D24" s="13">
        <v>98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890</v>
      </c>
      <c r="C25" s="13">
        <v>494</v>
      </c>
      <c r="D25" s="13">
        <v>500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891</v>
      </c>
      <c r="C26" s="13">
        <v>825</v>
      </c>
      <c r="D26" s="13">
        <v>823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892</v>
      </c>
      <c r="C27" s="13">
        <v>272</v>
      </c>
      <c r="D27" s="13">
        <v>277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893</v>
      </c>
      <c r="C28" s="13">
        <v>150</v>
      </c>
      <c r="D28" s="13">
        <v>159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894</v>
      </c>
      <c r="C29" s="13">
        <v>493</v>
      </c>
      <c r="D29" s="13">
        <v>496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895</v>
      </c>
      <c r="C30" s="14">
        <v>486</v>
      </c>
      <c r="D30" s="14">
        <v>489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4" t="str">
        <f>"IMPUTATIONS POUR POSITION MIXTE INTRA-MARCHANDISE - 'BUTTERFLY' SEMESTRIEL EN VIGUEUR LE "&amp;'OPTIONS - INTERVALLES DE MARGE'!A1</f>
        <v>IMPUTATIONS POUR POSITION MIXTE INTRA-MARCHANDISE - 'BUTTERFLY' SEMESTRIEL EN VIGUEUR LE 18 AVRIL 2023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6" t="s">
        <v>7</v>
      </c>
      <c r="C33" s="128" t="s">
        <v>8</v>
      </c>
      <c r="D33" s="128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7"/>
      <c r="C34" s="129"/>
      <c r="D34" s="129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896</v>
      </c>
      <c r="C35" s="19">
        <v>600</v>
      </c>
      <c r="D35" s="19">
        <v>603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897</v>
      </c>
      <c r="C36" s="19">
        <v>578</v>
      </c>
      <c r="D36" s="19">
        <v>576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898</v>
      </c>
      <c r="C37" s="19">
        <v>276</v>
      </c>
      <c r="D37" s="19">
        <v>271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899</v>
      </c>
      <c r="C38" s="19">
        <v>499</v>
      </c>
      <c r="D38" s="19">
        <v>496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900</v>
      </c>
      <c r="C39" s="19">
        <v>653</v>
      </c>
      <c r="D39" s="19">
        <v>654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901</v>
      </c>
      <c r="C40" s="19">
        <v>187</v>
      </c>
      <c r="D40" s="19">
        <v>193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902</v>
      </c>
      <c r="C41" s="19">
        <v>477</v>
      </c>
      <c r="D41" s="19">
        <v>480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903</v>
      </c>
      <c r="C42" s="20">
        <v>81</v>
      </c>
      <c r="D42" s="20">
        <v>93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4" t="str">
        <f>"IMPUTATIONS POUR POSITION MIXTE INTRA-MARCHANDISE - 'BUTTERFLY' NEUF-MOIS EN VIGUEUR LE "&amp;'OPTIONS - INTERVALLES DE MARGE'!A1</f>
        <v>IMPUTATIONS POUR POSITION MIXTE INTRA-MARCHANDISE - 'BUTTERFLY' NEUF-MOIS EN VIGUEUR LE 18 AVRIL 2023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6" t="s">
        <v>7</v>
      </c>
      <c r="C45" s="128" t="s">
        <v>8</v>
      </c>
      <c r="D45" s="128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7"/>
      <c r="C46" s="129"/>
      <c r="D46" s="129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904</v>
      </c>
      <c r="C47" s="19">
        <v>929</v>
      </c>
      <c r="D47" s="19">
        <v>928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905</v>
      </c>
      <c r="C48" s="19">
        <v>569</v>
      </c>
      <c r="D48" s="19">
        <v>562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906</v>
      </c>
      <c r="C49" s="19">
        <v>522</v>
      </c>
      <c r="D49" s="19">
        <v>521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907</v>
      </c>
      <c r="C50" s="19">
        <v>541</v>
      </c>
      <c r="D50" s="19">
        <v>540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908</v>
      </c>
      <c r="C51" s="19">
        <v>354</v>
      </c>
      <c r="D51" s="19">
        <v>357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909</v>
      </c>
      <c r="C52" s="20">
        <v>484</v>
      </c>
      <c r="D52" s="20">
        <v>487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4" t="str">
        <f>"IMPUTATIONS POUR POSITION MIXTE INTRA-MARCHANDISE - 'BUTTERFLY' ANNUEL EN VIGUEUR LE "&amp;'OPTIONS - INTERVALLES DE MARGE'!A1</f>
        <v>IMPUTATIONS POUR POSITION MIXTE INTRA-MARCHANDISE - 'BUTTERFLY' ANNUEL EN VIGUEUR LE 18 AVRIL 2023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6" t="s">
        <v>7</v>
      </c>
      <c r="C55" s="128" t="s">
        <v>8</v>
      </c>
      <c r="D55" s="128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7"/>
      <c r="C56" s="129"/>
      <c r="D56" s="129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910</v>
      </c>
      <c r="C57" s="19">
        <v>646</v>
      </c>
      <c r="D57" s="19">
        <v>646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911</v>
      </c>
      <c r="C58" s="19">
        <v>543</v>
      </c>
      <c r="D58" s="19">
        <v>543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912</v>
      </c>
      <c r="C59" s="19">
        <v>789</v>
      </c>
      <c r="D59" s="19">
        <v>787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913</v>
      </c>
      <c r="C60" s="20">
        <v>260</v>
      </c>
      <c r="D60" s="20">
        <v>261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4" t="str">
        <f>"IMPUTATIONS POUR POSITION MIXTE INTRA-MARCHANDISE - INTERMENSUELLE EN VIGUEUR LE "&amp;'OPTIONS - INTERVALLES DE MARGE'!A1</f>
        <v>IMPUTATIONS POUR POSITION MIXTE INTRA-MARCHANDISE - INTERMENSUELLE EN VIGUEUR LE 18 AVRIL 2023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6" t="s">
        <v>0</v>
      </c>
      <c r="B63" s="130">
        <v>1</v>
      </c>
      <c r="C63" s="130">
        <v>2</v>
      </c>
      <c r="D63" s="130">
        <v>3</v>
      </c>
      <c r="E63" s="128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7"/>
      <c r="B64" s="131"/>
      <c r="C64" s="131">
        <v>2</v>
      </c>
      <c r="D64" s="131">
        <v>3</v>
      </c>
      <c r="E64" s="132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525</v>
      </c>
      <c r="C65" s="24">
        <v>598</v>
      </c>
      <c r="D65" s="25">
        <v>603</v>
      </c>
      <c r="E65" s="26">
        <v>599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350</v>
      </c>
      <c r="D66" s="29">
        <v>697</v>
      </c>
      <c r="E66" s="30">
        <v>1123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765</v>
      </c>
      <c r="E67" s="30">
        <v>657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292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"GROUPEMENT DES SDV EN VIGUEUR LE "&amp;'OPTIONS - INTERVALLES DE MARGE'!A1</f>
        <v>GROUPEMENT DES SDV EN VIGUEUR LE 18 AVRIL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914</v>
      </c>
      <c r="D5" s="6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915</v>
      </c>
      <c r="D6" s="94">
        <v>202412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3</v>
      </c>
      <c r="C7" s="8" t="s">
        <v>916</v>
      </c>
      <c r="D7" s="8">
        <v>202512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5"/>
      <c r="C8" s="6" t="s">
        <v>917</v>
      </c>
      <c r="D8" s="6">
        <v>202612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4"/>
      <c r="C9" s="7" t="s">
        <v>918</v>
      </c>
      <c r="D9" s="7">
        <v>202712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24" t="str">
        <f>"IMPUTATIONS POUR POSITION MIXTE INTRA-MARCHANDISE - INTERMENSUELLE EN VIGUEUR LE "&amp;'OPTIONS - INTERVALLES DE MARGE'!A1</f>
        <v>IMPUTATIONS POUR POSITION MIXTE INTRA-MARCHANDISE - INTERMENSUELLE EN VIGUEUR LE 18 AVRIL 2023</v>
      </c>
      <c r="B11" s="125"/>
      <c r="C11" s="125"/>
      <c r="D11" s="125"/>
      <c r="E11" s="125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6" t="s">
        <v>0</v>
      </c>
      <c r="B12" s="130">
        <v>1</v>
      </c>
      <c r="C12" s="130">
        <v>2</v>
      </c>
      <c r="D12" s="128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27"/>
      <c r="B13" s="131"/>
      <c r="C13" s="131">
        <v>2</v>
      </c>
      <c r="D13" s="132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209</v>
      </c>
      <c r="D14" s="26">
        <v>186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253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141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"GROUPEMENT DES SXF EN VIGUEUR LE "&amp;'OPTIONS - INTERVALLES DE MARGE'!A1</f>
        <v>GROUPEMENT DES SXF EN VIGUEUR LE 18 AVRIL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3">
        <v>1</v>
      </c>
      <c r="C5" s="8" t="s">
        <v>919</v>
      </c>
      <c r="D5" s="8">
        <v>202306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5"/>
      <c r="C6" s="6" t="s">
        <v>920</v>
      </c>
      <c r="D6" s="7">
        <v>202309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5"/>
      <c r="C7" s="6" t="s">
        <v>921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922</v>
      </c>
      <c r="D8" s="7">
        <v>202403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2</v>
      </c>
      <c r="C9" s="8" t="s">
        <v>923</v>
      </c>
      <c r="D9" s="8">
        <v>202412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4"/>
      <c r="C10" s="7" t="s">
        <v>924</v>
      </c>
      <c r="D10" s="7">
        <v>202512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3">
        <v>3</v>
      </c>
      <c r="C11" s="8" t="s">
        <v>925</v>
      </c>
      <c r="D11" s="8">
        <v>202612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4"/>
      <c r="C12" s="7" t="s">
        <v>926</v>
      </c>
      <c r="D12" s="7">
        <v>202712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4" t="str">
        <f>"IMPUTATIONS POUR POSITION MIXTE INTRA-MARCHANDISE - INTERMENSUELLE EN VIGUEUR LE "&amp;'OPTIONS - INTERVALLES DE MARGE'!A1</f>
        <v>IMPUTATIONS POUR POSITION MIXTE INTRA-MARCHANDISE - INTERMENSUELLE EN VIGUEUR LE 18 AVRIL 2023</v>
      </c>
      <c r="B14" s="125"/>
      <c r="C14" s="125"/>
      <c r="D14" s="125"/>
      <c r="E14" s="125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6" t="s">
        <v>0</v>
      </c>
      <c r="B15" s="146">
        <v>1</v>
      </c>
      <c r="C15" s="146">
        <v>2</v>
      </c>
      <c r="D15" s="138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27"/>
      <c r="B16" s="147"/>
      <c r="C16" s="147">
        <v>2</v>
      </c>
      <c r="D16" s="145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1485</v>
      </c>
      <c r="D17" s="26">
        <v>2852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658</v>
      </c>
      <c r="D18" s="30">
        <v>3027</v>
      </c>
      <c r="E18" s="3"/>
    </row>
    <row r="19" spans="1:5" ht="15" customHeight="1" thickBot="1">
      <c r="A19" s="32">
        <v>3</v>
      </c>
      <c r="B19" s="33"/>
      <c r="C19" s="34"/>
      <c r="D19" s="36">
        <v>2578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73"/>
      <c r="B1" s="174"/>
      <c r="C1" s="174"/>
      <c r="D1" s="175"/>
    </row>
    <row r="2" spans="1:4" ht="50.1" customHeight="1" thickBot="1">
      <c r="A2" s="148" t="str">
        <f>"IMPUTATIONS POUR POSITION MIXTE INTRA-MARCHANDISES INTERMENSUELLE EN VIGUEUR LE "&amp;'OPTIONS - INTERVALLES DE MARGE'!A1</f>
        <v>IMPUTATIONS POUR POSITION MIXTE INTRA-MARCHANDISES INTERMENSUELLE EN VIGUEUR LE 18 AVRIL 2023</v>
      </c>
      <c r="B2" s="149"/>
      <c r="C2" s="149"/>
      <c r="D2" s="150"/>
    </row>
    <row r="3" spans="1:4" ht="15">
      <c r="A3" s="151" t="s">
        <v>20</v>
      </c>
      <c r="B3" s="153" t="s">
        <v>21</v>
      </c>
      <c r="C3" s="153" t="s">
        <v>22</v>
      </c>
      <c r="D3" s="153" t="s">
        <v>23</v>
      </c>
    </row>
    <row r="4" spans="1:4" ht="24" customHeight="1" thickBot="1">
      <c r="A4" s="152"/>
      <c r="B4" s="154"/>
      <c r="C4" s="154"/>
      <c r="D4" s="154"/>
    </row>
    <row r="5" spans="1:4" ht="15">
      <c r="A5" s="65" t="s">
        <v>680</v>
      </c>
      <c r="B5" s="66" t="s">
        <v>1007</v>
      </c>
      <c r="C5" s="67">
        <v>450</v>
      </c>
      <c r="D5" s="68">
        <v>450</v>
      </c>
    </row>
    <row r="6" spans="1:4" ht="15">
      <c r="A6" s="65" t="s">
        <v>682</v>
      </c>
      <c r="B6" s="66" t="s">
        <v>1008</v>
      </c>
      <c r="C6" s="67">
        <v>450</v>
      </c>
      <c r="D6" s="68">
        <v>450</v>
      </c>
    </row>
    <row r="7" spans="1:4" ht="15">
      <c r="A7" s="65" t="s">
        <v>684</v>
      </c>
      <c r="B7" s="66" t="s">
        <v>1009</v>
      </c>
      <c r="C7" s="67">
        <v>225</v>
      </c>
      <c r="D7" s="68">
        <v>225</v>
      </c>
    </row>
    <row r="8" spans="1:4" ht="15">
      <c r="A8" s="65" t="s">
        <v>693</v>
      </c>
      <c r="B8" s="66" t="s">
        <v>1012</v>
      </c>
      <c r="C8" s="67">
        <v>450</v>
      </c>
      <c r="D8" s="68">
        <v>450</v>
      </c>
    </row>
    <row r="9" spans="1:4" ht="15">
      <c r="A9" s="65" t="s">
        <v>695</v>
      </c>
      <c r="B9" s="66" t="s">
        <v>1013</v>
      </c>
      <c r="C9" s="67">
        <v>200</v>
      </c>
      <c r="D9" s="68">
        <v>200</v>
      </c>
    </row>
    <row r="10" spans="1:4" ht="15">
      <c r="A10" s="63" t="s">
        <v>697</v>
      </c>
      <c r="B10" s="49" t="s">
        <v>1014</v>
      </c>
      <c r="C10" s="67">
        <v>200</v>
      </c>
      <c r="D10" s="68">
        <v>200</v>
      </c>
    </row>
    <row r="11" spans="1:4" ht="15">
      <c r="A11" s="65" t="s">
        <v>703</v>
      </c>
      <c r="B11" s="66" t="s">
        <v>1016</v>
      </c>
      <c r="C11" s="67">
        <v>125</v>
      </c>
      <c r="D11" s="68">
        <v>125</v>
      </c>
    </row>
    <row r="12" spans="1:4" ht="15">
      <c r="A12" s="65" t="s">
        <v>705</v>
      </c>
      <c r="B12" s="66" t="s">
        <v>1017</v>
      </c>
      <c r="C12" s="67">
        <v>100</v>
      </c>
      <c r="D12" s="68">
        <v>100</v>
      </c>
    </row>
    <row r="13" spans="1:4" ht="15">
      <c r="A13" s="65" t="s">
        <v>707</v>
      </c>
      <c r="B13" s="66" t="s">
        <v>1018</v>
      </c>
      <c r="C13" s="67">
        <v>100</v>
      </c>
      <c r="D13" s="68">
        <v>100</v>
      </c>
    </row>
    <row r="14" spans="1:4" ht="15">
      <c r="A14" s="65" t="s">
        <v>709</v>
      </c>
      <c r="B14" s="66" t="s">
        <v>1019</v>
      </c>
      <c r="C14" s="67">
        <v>100</v>
      </c>
      <c r="D14" s="68">
        <v>100</v>
      </c>
    </row>
    <row r="15" spans="1:4" ht="15">
      <c r="A15" s="65" t="s">
        <v>713</v>
      </c>
      <c r="B15" s="69" t="s">
        <v>1021</v>
      </c>
      <c r="C15" s="67">
        <v>100</v>
      </c>
      <c r="D15" s="68">
        <v>100</v>
      </c>
    </row>
    <row r="16" spans="1:4" ht="15">
      <c r="A16" s="65" t="s">
        <v>715</v>
      </c>
      <c r="B16" s="69" t="s">
        <v>1022</v>
      </c>
      <c r="C16" s="67">
        <v>100</v>
      </c>
      <c r="D16" s="68">
        <v>100</v>
      </c>
    </row>
    <row r="17" spans="1:4" ht="15">
      <c r="A17" s="65" t="s">
        <v>717</v>
      </c>
      <c r="B17" s="69" t="s">
        <v>1023</v>
      </c>
      <c r="C17" s="67">
        <v>100</v>
      </c>
      <c r="D17" s="68">
        <v>100</v>
      </c>
    </row>
    <row r="18" spans="1:4" ht="15">
      <c r="A18" s="65" t="s">
        <v>719</v>
      </c>
      <c r="B18" s="69" t="s">
        <v>1024</v>
      </c>
      <c r="C18" s="67">
        <v>125</v>
      </c>
      <c r="D18" s="68">
        <v>125</v>
      </c>
    </row>
    <row r="19" spans="1:4" ht="15">
      <c r="A19" s="65" t="s">
        <v>721</v>
      </c>
      <c r="B19" s="66" t="s">
        <v>1025</v>
      </c>
      <c r="C19" s="67">
        <v>100</v>
      </c>
      <c r="D19" s="68">
        <v>100</v>
      </c>
    </row>
    <row r="20" spans="1:4" ht="15">
      <c r="A20" s="65" t="s">
        <v>723</v>
      </c>
      <c r="B20" s="66" t="s">
        <v>1026</v>
      </c>
      <c r="C20" s="67">
        <v>100</v>
      </c>
      <c r="D20" s="70">
        <v>100</v>
      </c>
    </row>
    <row r="21" spans="1:4" ht="15">
      <c r="A21" s="65" t="s">
        <v>725</v>
      </c>
      <c r="B21" s="66" t="s">
        <v>1027</v>
      </c>
      <c r="C21" s="67">
        <v>100</v>
      </c>
      <c r="D21" s="70">
        <v>100</v>
      </c>
    </row>
    <row r="22" spans="1:4" ht="15">
      <c r="A22" s="65" t="s">
        <v>727</v>
      </c>
      <c r="B22" s="66" t="s">
        <v>1028</v>
      </c>
      <c r="C22" s="67">
        <v>100</v>
      </c>
      <c r="D22" s="70">
        <v>100</v>
      </c>
    </row>
    <row r="23" spans="1:4" ht="15">
      <c r="A23" s="65" t="s">
        <v>729</v>
      </c>
      <c r="B23" s="66" t="s">
        <v>1029</v>
      </c>
      <c r="C23" s="67">
        <v>100</v>
      </c>
      <c r="D23" s="70">
        <v>100</v>
      </c>
    </row>
    <row r="24" spans="1:4" ht="15">
      <c r="A24" s="65" t="s">
        <v>731</v>
      </c>
      <c r="B24" s="66" t="s">
        <v>1030</v>
      </c>
      <c r="C24" s="67">
        <v>100</v>
      </c>
      <c r="D24" s="70">
        <v>100</v>
      </c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48" t="str">
        <f>"IMPUTATIONS POUR POSITION MIXTE INTRA-MARCHANDISES INTERMENSUELLE SUR CONTRATS À TERME SUR ACTIONS EN VIGUEUR LE "&amp;'OPTIONS - INTERVALLES DE MARGE'!A1</f>
        <v>IMPUTATIONS POUR POSITION MIXTE INTRA-MARCHANDISES INTERMENSUELLE SUR CONTRATS À TERME SUR ACTIONS EN VIGUEUR LE 18 AVRIL 2023</v>
      </c>
      <c r="B30" s="149"/>
      <c r="C30" s="149"/>
      <c r="D30" s="150"/>
    </row>
    <row r="31" spans="1:4" ht="15" customHeight="1">
      <c r="A31" s="151" t="s">
        <v>20</v>
      </c>
      <c r="B31" s="153" t="s">
        <v>21</v>
      </c>
      <c r="C31" s="153" t="s">
        <v>37</v>
      </c>
      <c r="D31" s="153" t="s">
        <v>38</v>
      </c>
    </row>
    <row r="32" spans="1:4" ht="15.75" thickBot="1">
      <c r="A32" s="152"/>
      <c r="B32" s="154"/>
      <c r="C32" s="154"/>
      <c r="D32" s="154"/>
    </row>
    <row r="33" spans="1:4" ht="15">
      <c r="A33" s="65" t="s">
        <v>733</v>
      </c>
      <c r="B33" s="69" t="s">
        <v>937</v>
      </c>
      <c r="C33" s="67">
        <v>75</v>
      </c>
      <c r="D33" s="68">
        <v>75</v>
      </c>
    </row>
    <row r="34" spans="1:4" ht="15">
      <c r="A34" s="65" t="s">
        <v>734</v>
      </c>
      <c r="B34" s="69" t="s">
        <v>936</v>
      </c>
      <c r="C34" s="67">
        <v>75</v>
      </c>
      <c r="D34" s="68">
        <v>75</v>
      </c>
    </row>
    <row r="35" spans="1:4" ht="15">
      <c r="A35" s="65" t="s">
        <v>735</v>
      </c>
      <c r="B35" s="69" t="s">
        <v>61</v>
      </c>
      <c r="C35" s="67">
        <v>75</v>
      </c>
      <c r="D35" s="68">
        <v>75</v>
      </c>
    </row>
    <row r="36" spans="1:4" ht="15">
      <c r="A36" s="65" t="s">
        <v>736</v>
      </c>
      <c r="B36" s="69" t="s">
        <v>69</v>
      </c>
      <c r="C36" s="67">
        <v>75</v>
      </c>
      <c r="D36" s="68">
        <v>75</v>
      </c>
    </row>
    <row r="37" spans="1:4" ht="15">
      <c r="A37" s="65" t="s">
        <v>737</v>
      </c>
      <c r="B37" s="69" t="s">
        <v>935</v>
      </c>
      <c r="C37" s="67">
        <v>75</v>
      </c>
      <c r="D37" s="68">
        <v>75</v>
      </c>
    </row>
    <row r="38" spans="1:4" ht="15">
      <c r="A38" s="65" t="s">
        <v>738</v>
      </c>
      <c r="B38" s="69" t="s">
        <v>939</v>
      </c>
      <c r="C38" s="67">
        <v>75</v>
      </c>
      <c r="D38" s="68">
        <v>75</v>
      </c>
    </row>
    <row r="39" spans="1:4" ht="15">
      <c r="A39" s="65" t="s">
        <v>739</v>
      </c>
      <c r="B39" s="69" t="s">
        <v>942</v>
      </c>
      <c r="C39" s="67">
        <v>75</v>
      </c>
      <c r="D39" s="68">
        <v>75</v>
      </c>
    </row>
    <row r="40" spans="1:4" ht="15">
      <c r="A40" s="65" t="s">
        <v>740</v>
      </c>
      <c r="B40" s="69" t="s">
        <v>941</v>
      </c>
      <c r="C40" s="67">
        <v>75</v>
      </c>
      <c r="D40" s="68">
        <v>75</v>
      </c>
    </row>
    <row r="41" spans="1:4" ht="15">
      <c r="A41" s="65" t="s">
        <v>741</v>
      </c>
      <c r="B41" s="69" t="s">
        <v>949</v>
      </c>
      <c r="C41" s="67">
        <v>75</v>
      </c>
      <c r="D41" s="68">
        <v>75</v>
      </c>
    </row>
    <row r="42" spans="1:4" ht="15">
      <c r="A42" s="65" t="s">
        <v>742</v>
      </c>
      <c r="B42" s="69" t="s">
        <v>169</v>
      </c>
      <c r="C42" s="67">
        <v>75</v>
      </c>
      <c r="D42" s="68">
        <v>75</v>
      </c>
    </row>
    <row r="43" spans="1:4" ht="15">
      <c r="A43" s="65" t="s">
        <v>743</v>
      </c>
      <c r="B43" s="69" t="s">
        <v>989</v>
      </c>
      <c r="C43" s="67">
        <v>75</v>
      </c>
      <c r="D43" s="68">
        <v>75</v>
      </c>
    </row>
    <row r="44" spans="1:4" ht="15">
      <c r="A44" s="65" t="s">
        <v>744</v>
      </c>
      <c r="B44" s="69" t="s">
        <v>950</v>
      </c>
      <c r="C44" s="67">
        <v>75</v>
      </c>
      <c r="D44" s="68">
        <v>75</v>
      </c>
    </row>
    <row r="45" spans="1:4" ht="15">
      <c r="A45" s="65" t="s">
        <v>745</v>
      </c>
      <c r="B45" s="69" t="s">
        <v>163</v>
      </c>
      <c r="C45" s="67">
        <v>75</v>
      </c>
      <c r="D45" s="68">
        <v>75</v>
      </c>
    </row>
    <row r="46" spans="1:4" ht="15">
      <c r="A46" s="65" t="s">
        <v>746</v>
      </c>
      <c r="B46" s="69" t="s">
        <v>952</v>
      </c>
      <c r="C46" s="67">
        <v>75</v>
      </c>
      <c r="D46" s="68">
        <v>75</v>
      </c>
    </row>
    <row r="47" spans="1:4" ht="15">
      <c r="A47" s="65" t="s">
        <v>747</v>
      </c>
      <c r="B47" s="69" t="s">
        <v>153</v>
      </c>
      <c r="C47" s="67">
        <v>75</v>
      </c>
      <c r="D47" s="68">
        <v>75</v>
      </c>
    </row>
    <row r="48" spans="1:4" ht="15">
      <c r="A48" s="65" t="s">
        <v>748</v>
      </c>
      <c r="B48" s="69" t="s">
        <v>203</v>
      </c>
      <c r="C48" s="67">
        <v>75</v>
      </c>
      <c r="D48" s="68">
        <v>75</v>
      </c>
    </row>
    <row r="49" spans="1:4" ht="15">
      <c r="A49" s="65" t="s">
        <v>749</v>
      </c>
      <c r="B49" s="69" t="s">
        <v>231</v>
      </c>
      <c r="C49" s="67">
        <v>75</v>
      </c>
      <c r="D49" s="68">
        <v>75</v>
      </c>
    </row>
    <row r="50" spans="1:4" ht="15">
      <c r="A50" s="65" t="s">
        <v>750</v>
      </c>
      <c r="B50" s="69" t="s">
        <v>625</v>
      </c>
      <c r="C50" s="67">
        <v>75</v>
      </c>
      <c r="D50" s="68">
        <v>75</v>
      </c>
    </row>
    <row r="51" spans="1:4" ht="15">
      <c r="A51" s="65" t="s">
        <v>751</v>
      </c>
      <c r="B51" s="69" t="s">
        <v>229</v>
      </c>
      <c r="C51" s="67">
        <v>75</v>
      </c>
      <c r="D51" s="68">
        <v>75</v>
      </c>
    </row>
    <row r="52" spans="1:4" ht="15">
      <c r="A52" s="65" t="s">
        <v>752</v>
      </c>
      <c r="B52" s="69" t="s">
        <v>241</v>
      </c>
      <c r="C52" s="67">
        <v>75</v>
      </c>
      <c r="D52" s="68">
        <v>75</v>
      </c>
    </row>
    <row r="53" spans="1:4" ht="15">
      <c r="A53" s="65" t="s">
        <v>753</v>
      </c>
      <c r="B53" s="69" t="s">
        <v>243</v>
      </c>
      <c r="C53" s="67">
        <v>75</v>
      </c>
      <c r="D53" s="68">
        <v>75</v>
      </c>
    </row>
    <row r="54" spans="1:4" ht="15">
      <c r="A54" s="65" t="s">
        <v>754</v>
      </c>
      <c r="B54" s="69" t="s">
        <v>211</v>
      </c>
      <c r="C54" s="67">
        <v>75</v>
      </c>
      <c r="D54" s="68">
        <v>75</v>
      </c>
    </row>
    <row r="55" spans="1:4" ht="15">
      <c r="A55" s="65" t="s">
        <v>755</v>
      </c>
      <c r="B55" s="69" t="s">
        <v>973</v>
      </c>
      <c r="C55" s="67">
        <v>75</v>
      </c>
      <c r="D55" s="68">
        <v>75</v>
      </c>
    </row>
    <row r="56" spans="1:4" ht="15">
      <c r="A56" s="65" t="s">
        <v>756</v>
      </c>
      <c r="B56" s="69" t="s">
        <v>265</v>
      </c>
      <c r="C56" s="67">
        <v>75</v>
      </c>
      <c r="D56" s="68">
        <v>75</v>
      </c>
    </row>
    <row r="57" spans="1:4" ht="15">
      <c r="A57" s="65" t="s">
        <v>757</v>
      </c>
      <c r="B57" s="69" t="s">
        <v>257</v>
      </c>
      <c r="C57" s="67">
        <v>75</v>
      </c>
      <c r="D57" s="68">
        <v>75</v>
      </c>
    </row>
    <row r="58" spans="1:4" ht="15">
      <c r="A58" s="65" t="s">
        <v>758</v>
      </c>
      <c r="B58" s="69" t="s">
        <v>953</v>
      </c>
      <c r="C58" s="67">
        <v>75</v>
      </c>
      <c r="D58" s="68">
        <v>75</v>
      </c>
    </row>
    <row r="59" spans="1:4" ht="15">
      <c r="A59" s="65" t="s">
        <v>759</v>
      </c>
      <c r="B59" s="69" t="s">
        <v>968</v>
      </c>
      <c r="C59" s="67">
        <v>75</v>
      </c>
      <c r="D59" s="68">
        <v>75</v>
      </c>
    </row>
    <row r="60" spans="1:4" ht="15">
      <c r="A60" s="65" t="s">
        <v>760</v>
      </c>
      <c r="B60" s="69" t="s">
        <v>954</v>
      </c>
      <c r="C60" s="67">
        <v>75</v>
      </c>
      <c r="D60" s="68">
        <v>75</v>
      </c>
    </row>
    <row r="61" spans="1:4" ht="15">
      <c r="A61" s="65" t="s">
        <v>761</v>
      </c>
      <c r="B61" s="69" t="s">
        <v>289</v>
      </c>
      <c r="C61" s="67">
        <v>75</v>
      </c>
      <c r="D61" s="68">
        <v>75</v>
      </c>
    </row>
    <row r="62" spans="1:4" ht="15">
      <c r="A62" s="65" t="s">
        <v>762</v>
      </c>
      <c r="B62" s="69" t="s">
        <v>245</v>
      </c>
      <c r="C62" s="67">
        <v>75</v>
      </c>
      <c r="D62" s="68">
        <v>75</v>
      </c>
    </row>
    <row r="63" spans="1:4" ht="15">
      <c r="A63" s="65" t="s">
        <v>763</v>
      </c>
      <c r="B63" s="69" t="s">
        <v>966</v>
      </c>
      <c r="C63" s="67">
        <v>75</v>
      </c>
      <c r="D63" s="68">
        <v>75</v>
      </c>
    </row>
    <row r="64" spans="1:4" ht="15">
      <c r="A64" s="65" t="s">
        <v>764</v>
      </c>
      <c r="B64" s="69" t="s">
        <v>631</v>
      </c>
      <c r="C64" s="67">
        <v>75</v>
      </c>
      <c r="D64" s="68">
        <v>75</v>
      </c>
    </row>
    <row r="65" spans="1:4" ht="15">
      <c r="A65" s="65" t="s">
        <v>765</v>
      </c>
      <c r="B65" s="69" t="s">
        <v>967</v>
      </c>
      <c r="C65" s="67">
        <v>75</v>
      </c>
      <c r="D65" s="68">
        <v>75</v>
      </c>
    </row>
    <row r="66" spans="1:4" ht="15">
      <c r="A66" s="65" t="s">
        <v>766</v>
      </c>
      <c r="B66" s="69" t="s">
        <v>983</v>
      </c>
      <c r="C66" s="67">
        <v>75</v>
      </c>
      <c r="D66" s="68">
        <v>75</v>
      </c>
    </row>
    <row r="67" spans="1:4" ht="15">
      <c r="A67" s="65" t="s">
        <v>767</v>
      </c>
      <c r="B67" s="69" t="s">
        <v>635</v>
      </c>
      <c r="C67" s="67">
        <v>75</v>
      </c>
      <c r="D67" s="68">
        <v>75</v>
      </c>
    </row>
    <row r="68" spans="1:4" ht="15">
      <c r="A68" s="65" t="s">
        <v>768</v>
      </c>
      <c r="B68" s="69" t="s">
        <v>347</v>
      </c>
      <c r="C68" s="67">
        <v>75</v>
      </c>
      <c r="D68" s="68">
        <v>75</v>
      </c>
    </row>
    <row r="69" spans="1:4" ht="15">
      <c r="A69" s="65" t="s">
        <v>769</v>
      </c>
      <c r="B69" s="69" t="s">
        <v>988</v>
      </c>
      <c r="C69" s="67">
        <v>75</v>
      </c>
      <c r="D69" s="68">
        <v>75</v>
      </c>
    </row>
    <row r="70" spans="1:4" ht="15">
      <c r="A70" s="65" t="s">
        <v>770</v>
      </c>
      <c r="B70" s="69" t="s">
        <v>355</v>
      </c>
      <c r="C70" s="67">
        <v>75</v>
      </c>
      <c r="D70" s="68">
        <v>75</v>
      </c>
    </row>
    <row r="71" spans="1:4" ht="15">
      <c r="A71" s="65" t="s">
        <v>771</v>
      </c>
      <c r="B71" s="69" t="s">
        <v>974</v>
      </c>
      <c r="C71" s="67">
        <v>75</v>
      </c>
      <c r="D71" s="68">
        <v>75</v>
      </c>
    </row>
    <row r="72" spans="1:4" ht="15">
      <c r="A72" s="65" t="s">
        <v>772</v>
      </c>
      <c r="B72" s="69" t="s">
        <v>227</v>
      </c>
      <c r="C72" s="67">
        <v>75</v>
      </c>
      <c r="D72" s="68">
        <v>75</v>
      </c>
    </row>
    <row r="73" spans="1:4" ht="15">
      <c r="A73" s="65" t="s">
        <v>773</v>
      </c>
      <c r="B73" s="69" t="s">
        <v>976</v>
      </c>
      <c r="C73" s="67">
        <v>75</v>
      </c>
      <c r="D73" s="68">
        <v>75</v>
      </c>
    </row>
    <row r="74" spans="1:4" ht="15">
      <c r="A74" s="65" t="s">
        <v>774</v>
      </c>
      <c r="B74" s="69" t="s">
        <v>387</v>
      </c>
      <c r="C74" s="67">
        <v>75</v>
      </c>
      <c r="D74" s="68">
        <v>75</v>
      </c>
    </row>
    <row r="75" spans="1:4" ht="15">
      <c r="A75" s="65" t="s">
        <v>775</v>
      </c>
      <c r="B75" s="69" t="s">
        <v>969</v>
      </c>
      <c r="C75" s="67">
        <v>75</v>
      </c>
      <c r="D75" s="68">
        <v>75</v>
      </c>
    </row>
    <row r="76" spans="1:4" ht="15">
      <c r="A76" s="65" t="s">
        <v>776</v>
      </c>
      <c r="B76" s="69" t="s">
        <v>977</v>
      </c>
      <c r="C76" s="67">
        <v>75</v>
      </c>
      <c r="D76" s="68">
        <v>75</v>
      </c>
    </row>
    <row r="77" spans="1:4" ht="15">
      <c r="A77" s="65" t="s">
        <v>777</v>
      </c>
      <c r="B77" s="69" t="s">
        <v>395</v>
      </c>
      <c r="C77" s="67">
        <v>75</v>
      </c>
      <c r="D77" s="68">
        <v>75</v>
      </c>
    </row>
    <row r="78" spans="1:4" ht="15">
      <c r="A78" s="65" t="s">
        <v>778</v>
      </c>
      <c r="B78" s="69" t="s">
        <v>978</v>
      </c>
      <c r="C78" s="67">
        <v>75</v>
      </c>
      <c r="D78" s="68">
        <v>75</v>
      </c>
    </row>
    <row r="79" spans="1:4" ht="15">
      <c r="A79" s="65" t="s">
        <v>779</v>
      </c>
      <c r="B79" s="69" t="s">
        <v>267</v>
      </c>
      <c r="C79" s="67">
        <v>75</v>
      </c>
      <c r="D79" s="68">
        <v>75</v>
      </c>
    </row>
    <row r="80" spans="1:4" ht="15">
      <c r="A80" s="65" t="s">
        <v>780</v>
      </c>
      <c r="B80" s="69" t="s">
        <v>173</v>
      </c>
      <c r="C80" s="67">
        <v>75</v>
      </c>
      <c r="D80" s="68">
        <v>75</v>
      </c>
    </row>
    <row r="81" spans="1:4" ht="15">
      <c r="A81" s="65" t="s">
        <v>781</v>
      </c>
      <c r="B81" s="69" t="s">
        <v>944</v>
      </c>
      <c r="C81" s="67">
        <v>75</v>
      </c>
      <c r="D81" s="68">
        <v>75</v>
      </c>
    </row>
    <row r="82" spans="1:4" ht="15">
      <c r="A82" s="65" t="s">
        <v>782</v>
      </c>
      <c r="B82" s="69" t="s">
        <v>411</v>
      </c>
      <c r="C82" s="67">
        <v>75</v>
      </c>
      <c r="D82" s="68">
        <v>75</v>
      </c>
    </row>
    <row r="83" spans="1:4" ht="15">
      <c r="A83" s="65" t="s">
        <v>783</v>
      </c>
      <c r="B83" s="69" t="s">
        <v>946</v>
      </c>
      <c r="C83" s="67">
        <v>75</v>
      </c>
      <c r="D83" s="68">
        <v>75</v>
      </c>
    </row>
    <row r="84" spans="1:4" ht="15">
      <c r="A84" s="65" t="s">
        <v>784</v>
      </c>
      <c r="B84" s="69" t="s">
        <v>433</v>
      </c>
      <c r="C84" s="67">
        <v>75</v>
      </c>
      <c r="D84" s="68">
        <v>75</v>
      </c>
    </row>
    <row r="85" spans="1:4" ht="15">
      <c r="A85" s="65" t="s">
        <v>785</v>
      </c>
      <c r="B85" s="69" t="s">
        <v>559</v>
      </c>
      <c r="C85" s="67">
        <v>75</v>
      </c>
      <c r="D85" s="68">
        <v>75</v>
      </c>
    </row>
    <row r="86" spans="1:4" ht="15">
      <c r="A86" s="65" t="s">
        <v>786</v>
      </c>
      <c r="B86" s="69" t="s">
        <v>609</v>
      </c>
      <c r="C86" s="67">
        <v>75</v>
      </c>
      <c r="D86" s="68">
        <v>75</v>
      </c>
    </row>
    <row r="87" spans="1:4" ht="15">
      <c r="A87" s="65" t="s">
        <v>787</v>
      </c>
      <c r="B87" s="69" t="s">
        <v>453</v>
      </c>
      <c r="C87" s="67">
        <v>75</v>
      </c>
      <c r="D87" s="68">
        <v>75</v>
      </c>
    </row>
    <row r="88" spans="1:4" ht="15">
      <c r="A88" s="65" t="s">
        <v>788</v>
      </c>
      <c r="B88" s="69" t="s">
        <v>979</v>
      </c>
      <c r="C88" s="67">
        <v>75</v>
      </c>
      <c r="D88" s="68">
        <v>75</v>
      </c>
    </row>
    <row r="89" spans="1:4" ht="15">
      <c r="A89" s="65" t="s">
        <v>789</v>
      </c>
      <c r="B89" s="69" t="s">
        <v>971</v>
      </c>
      <c r="C89" s="67">
        <v>75</v>
      </c>
      <c r="D89" s="68">
        <v>75</v>
      </c>
    </row>
    <row r="90" spans="1:4" ht="15">
      <c r="A90" s="65" t="s">
        <v>790</v>
      </c>
      <c r="B90" s="69" t="s">
        <v>65</v>
      </c>
      <c r="C90" s="67">
        <v>75</v>
      </c>
      <c r="D90" s="68">
        <v>75</v>
      </c>
    </row>
    <row r="91" spans="1:4" ht="15">
      <c r="A91" s="65" t="s">
        <v>791</v>
      </c>
      <c r="B91" s="69" t="s">
        <v>465</v>
      </c>
      <c r="C91" s="67">
        <v>75</v>
      </c>
      <c r="D91" s="68">
        <v>75</v>
      </c>
    </row>
    <row r="92" spans="1:4" ht="15">
      <c r="A92" s="65" t="s">
        <v>792</v>
      </c>
      <c r="B92" s="69" t="s">
        <v>119</v>
      </c>
      <c r="C92" s="67">
        <v>75</v>
      </c>
      <c r="D92" s="68">
        <v>75</v>
      </c>
    </row>
    <row r="93" spans="1:4" ht="15">
      <c r="A93" s="65" t="s">
        <v>793</v>
      </c>
      <c r="B93" s="69" t="s">
        <v>996</v>
      </c>
      <c r="C93" s="67">
        <v>75</v>
      </c>
      <c r="D93" s="68">
        <v>75</v>
      </c>
    </row>
    <row r="94" spans="1:4" ht="15">
      <c r="A94" s="65" t="s">
        <v>794</v>
      </c>
      <c r="B94" s="69" t="s">
        <v>940</v>
      </c>
      <c r="C94" s="67">
        <v>75</v>
      </c>
      <c r="D94" s="68">
        <v>75</v>
      </c>
    </row>
    <row r="95" spans="1:4" ht="15">
      <c r="A95" s="65" t="s">
        <v>795</v>
      </c>
      <c r="B95" s="69" t="s">
        <v>565</v>
      </c>
      <c r="C95" s="67">
        <v>75</v>
      </c>
      <c r="D95" s="68">
        <v>75</v>
      </c>
    </row>
    <row r="96" spans="1:4" ht="15">
      <c r="A96" s="65" t="s">
        <v>796</v>
      </c>
      <c r="B96" s="69" t="s">
        <v>475</v>
      </c>
      <c r="C96" s="67">
        <v>75</v>
      </c>
      <c r="D96" s="68">
        <v>75</v>
      </c>
    </row>
    <row r="97" spans="1:4" ht="15">
      <c r="A97" s="65" t="s">
        <v>797</v>
      </c>
      <c r="B97" s="69" t="s">
        <v>985</v>
      </c>
      <c r="C97" s="67">
        <v>75</v>
      </c>
      <c r="D97" s="68">
        <v>75</v>
      </c>
    </row>
    <row r="98" spans="1:4" ht="15">
      <c r="A98" s="65" t="s">
        <v>798</v>
      </c>
      <c r="B98" s="69" t="s">
        <v>484</v>
      </c>
      <c r="C98" s="67">
        <v>75</v>
      </c>
      <c r="D98" s="68">
        <v>75</v>
      </c>
    </row>
    <row r="99" spans="1:4" ht="15">
      <c r="A99" s="65" t="s">
        <v>799</v>
      </c>
      <c r="B99" s="69" t="s">
        <v>492</v>
      </c>
      <c r="C99" s="67">
        <v>75</v>
      </c>
      <c r="D99" s="68">
        <v>75</v>
      </c>
    </row>
    <row r="100" spans="1:4" ht="15">
      <c r="A100" s="65" t="s">
        <v>800</v>
      </c>
      <c r="B100" s="69" t="s">
        <v>990</v>
      </c>
      <c r="C100" s="67">
        <v>75</v>
      </c>
      <c r="D100" s="68">
        <v>75</v>
      </c>
    </row>
    <row r="101" spans="1:4" ht="15">
      <c r="A101" s="65" t="s">
        <v>801</v>
      </c>
      <c r="B101" s="69" t="s">
        <v>73</v>
      </c>
      <c r="C101" s="67">
        <v>75</v>
      </c>
      <c r="D101" s="68">
        <v>75</v>
      </c>
    </row>
    <row r="102" spans="1:4" ht="15">
      <c r="A102" s="65" t="s">
        <v>802</v>
      </c>
      <c r="B102" s="69" t="s">
        <v>536</v>
      </c>
      <c r="C102" s="67">
        <v>75</v>
      </c>
      <c r="D102" s="68">
        <v>75</v>
      </c>
    </row>
    <row r="103" spans="1:4" ht="15">
      <c r="A103" s="65" t="s">
        <v>803</v>
      </c>
      <c r="B103" s="69" t="s">
        <v>994</v>
      </c>
      <c r="C103" s="67">
        <v>75</v>
      </c>
      <c r="D103" s="68">
        <v>75</v>
      </c>
    </row>
    <row r="104" spans="1:4" ht="15">
      <c r="A104" s="65" t="s">
        <v>804</v>
      </c>
      <c r="B104" s="69" t="s">
        <v>239</v>
      </c>
      <c r="C104" s="67">
        <v>75</v>
      </c>
      <c r="D104" s="68">
        <v>75</v>
      </c>
    </row>
    <row r="105" spans="1:4" ht="15">
      <c r="A105" s="65" t="s">
        <v>805</v>
      </c>
      <c r="B105" s="69" t="s">
        <v>549</v>
      </c>
      <c r="C105" s="67">
        <v>75</v>
      </c>
      <c r="D105" s="68">
        <v>75</v>
      </c>
    </row>
    <row r="106" spans="1:4" ht="15">
      <c r="A106" s="65" t="s">
        <v>806</v>
      </c>
      <c r="B106" s="69" t="s">
        <v>47</v>
      </c>
      <c r="C106" s="67">
        <v>75</v>
      </c>
      <c r="D106" s="68">
        <v>75</v>
      </c>
    </row>
    <row r="107" spans="1:4" ht="15">
      <c r="A107" s="65" t="s">
        <v>807</v>
      </c>
      <c r="B107" s="69" t="s">
        <v>117</v>
      </c>
      <c r="C107" s="67">
        <v>75</v>
      </c>
      <c r="D107" s="68">
        <v>75</v>
      </c>
    </row>
    <row r="108" spans="1:4" ht="15">
      <c r="A108" s="65" t="s">
        <v>808</v>
      </c>
      <c r="B108" s="69" t="s">
        <v>121</v>
      </c>
      <c r="C108" s="67">
        <v>75</v>
      </c>
      <c r="D108" s="68">
        <v>75</v>
      </c>
    </row>
    <row r="109" spans="1:4" ht="15">
      <c r="A109" s="65" t="s">
        <v>809</v>
      </c>
      <c r="B109" s="69" t="s">
        <v>185</v>
      </c>
      <c r="C109" s="67">
        <v>75</v>
      </c>
      <c r="D109" s="68">
        <v>75</v>
      </c>
    </row>
    <row r="110" spans="1:4" ht="15">
      <c r="A110" s="65" t="s">
        <v>810</v>
      </c>
      <c r="B110" s="69" t="s">
        <v>187</v>
      </c>
      <c r="C110" s="67">
        <v>75</v>
      </c>
      <c r="D110" s="68">
        <v>75</v>
      </c>
    </row>
    <row r="111" spans="1:4" ht="15">
      <c r="A111" s="65" t="s">
        <v>811</v>
      </c>
      <c r="B111" s="69" t="s">
        <v>179</v>
      </c>
      <c r="C111" s="67">
        <v>75</v>
      </c>
      <c r="D111" s="68">
        <v>75</v>
      </c>
    </row>
    <row r="112" spans="1:4" ht="15">
      <c r="A112" s="65" t="s">
        <v>812</v>
      </c>
      <c r="B112" s="69" t="s">
        <v>581</v>
      </c>
      <c r="C112" s="67">
        <v>75</v>
      </c>
      <c r="D112" s="68">
        <v>75</v>
      </c>
    </row>
    <row r="113" spans="1:4" ht="15">
      <c r="A113" s="65" t="s">
        <v>813</v>
      </c>
      <c r="B113" s="69" t="s">
        <v>435</v>
      </c>
      <c r="C113" s="67">
        <v>75</v>
      </c>
      <c r="D113" s="68">
        <v>75</v>
      </c>
    </row>
    <row r="114" spans="1:4" ht="15">
      <c r="A114" s="65" t="s">
        <v>814</v>
      </c>
      <c r="B114" s="69" t="s">
        <v>43</v>
      </c>
      <c r="C114" s="67">
        <v>75</v>
      </c>
      <c r="D114" s="68">
        <v>75</v>
      </c>
    </row>
    <row r="115" spans="1:4" ht="15">
      <c r="A115" s="65" t="s">
        <v>815</v>
      </c>
      <c r="B115" s="69" t="s">
        <v>595</v>
      </c>
      <c r="C115" s="67">
        <v>75</v>
      </c>
      <c r="D115" s="68">
        <v>75</v>
      </c>
    </row>
    <row r="116" spans="1:4" ht="15">
      <c r="A116" s="65" t="s">
        <v>816</v>
      </c>
      <c r="B116" s="69" t="s">
        <v>601</v>
      </c>
      <c r="C116" s="67">
        <v>75</v>
      </c>
      <c r="D116" s="68">
        <v>75</v>
      </c>
    </row>
    <row r="117" spans="1:4" ht="15">
      <c r="A117" s="65" t="s">
        <v>817</v>
      </c>
      <c r="B117" s="69" t="s">
        <v>287</v>
      </c>
      <c r="C117" s="67">
        <v>75</v>
      </c>
      <c r="D117" s="68">
        <v>75</v>
      </c>
    </row>
    <row r="118" spans="1:4" ht="15">
      <c r="A118" s="65" t="s">
        <v>818</v>
      </c>
      <c r="B118" s="69" t="s">
        <v>999</v>
      </c>
      <c r="C118" s="67">
        <v>75</v>
      </c>
      <c r="D118" s="68">
        <v>75</v>
      </c>
    </row>
    <row r="119" spans="1:4" ht="15">
      <c r="A119" s="65" t="s">
        <v>819</v>
      </c>
      <c r="B119" s="69" t="s">
        <v>597</v>
      </c>
      <c r="C119" s="67">
        <v>75</v>
      </c>
      <c r="D119" s="68">
        <v>75</v>
      </c>
    </row>
    <row r="120" spans="1:4" ht="15">
      <c r="A120" s="65" t="s">
        <v>820</v>
      </c>
      <c r="B120" s="69" t="s">
        <v>621</v>
      </c>
      <c r="C120" s="67">
        <v>75</v>
      </c>
      <c r="D120" s="68">
        <v>75</v>
      </c>
    </row>
    <row r="121" spans="1:4" ht="15">
      <c r="A121" s="65" t="s">
        <v>821</v>
      </c>
      <c r="B121" s="69" t="s">
        <v>637</v>
      </c>
      <c r="C121" s="67">
        <v>75</v>
      </c>
      <c r="D121" s="68">
        <v>75</v>
      </c>
    </row>
    <row r="122" spans="1:4" ht="15">
      <c r="A122" s="65" t="s">
        <v>822</v>
      </c>
      <c r="B122" s="69" t="s">
        <v>629</v>
      </c>
      <c r="C122" s="67">
        <v>75</v>
      </c>
      <c r="D122" s="68">
        <v>75</v>
      </c>
    </row>
    <row r="123" spans="1:4" ht="15">
      <c r="A123" s="65" t="s">
        <v>823</v>
      </c>
      <c r="B123" s="69" t="s">
        <v>948</v>
      </c>
      <c r="C123" s="67">
        <v>75</v>
      </c>
      <c r="D123" s="68">
        <v>75</v>
      </c>
    </row>
    <row r="124" spans="1:4" ht="15">
      <c r="A124" s="65" t="s">
        <v>824</v>
      </c>
      <c r="B124" s="69" t="s">
        <v>627</v>
      </c>
      <c r="C124" s="67">
        <v>75</v>
      </c>
      <c r="D124" s="68">
        <v>75</v>
      </c>
    </row>
    <row r="125" spans="1:4" ht="15">
      <c r="A125" s="65" t="s">
        <v>825</v>
      </c>
      <c r="B125" s="69" t="s">
        <v>965</v>
      </c>
      <c r="C125" s="67">
        <v>75</v>
      </c>
      <c r="D125" s="68">
        <v>75</v>
      </c>
    </row>
    <row r="126" spans="1:4" ht="15">
      <c r="A126" s="65" t="s">
        <v>826</v>
      </c>
      <c r="B126" s="69" t="s">
        <v>1003</v>
      </c>
      <c r="C126" s="67">
        <v>75</v>
      </c>
      <c r="D126" s="68">
        <v>75</v>
      </c>
    </row>
    <row r="127" spans="1:4" ht="15">
      <c r="A127" s="65" t="s">
        <v>827</v>
      </c>
      <c r="B127" s="69" t="s">
        <v>1002</v>
      </c>
      <c r="C127" s="67">
        <v>75</v>
      </c>
      <c r="D127" s="68">
        <v>75</v>
      </c>
    </row>
    <row r="128" spans="1:4" ht="15">
      <c r="A128" s="65"/>
      <c r="B128" s="69"/>
      <c r="C128" s="67"/>
      <c r="D128" s="68"/>
    </row>
    <row r="129" spans="1:4" ht="15">
      <c r="A129" s="65"/>
      <c r="B129" s="69"/>
      <c r="C129" s="67"/>
      <c r="D129" s="68"/>
    </row>
    <row r="130" spans="1:4" ht="15">
      <c r="A130" s="65"/>
      <c r="B130" s="69"/>
      <c r="C130" s="67"/>
      <c r="D130" s="68"/>
    </row>
    <row r="131" spans="1:4" ht="15">
      <c r="A131" s="65"/>
      <c r="B131" s="69"/>
      <c r="C131" s="67"/>
      <c r="D131" s="68"/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11"/>
      <c r="B1" s="111"/>
      <c r="C1" s="111"/>
      <c r="D1" s="111"/>
    </row>
    <row r="2" spans="1:4" ht="50.1" customHeight="1" thickBot="1">
      <c r="A2" s="102" t="str">
        <f>"MARGIN INTERVALS EFFECTIVE ON "&amp;'OPTIONS - MARGIN INTERVALS'!A1</f>
        <v>MARGIN INTERVALS EFFECTIVE ON APRIL 18, 2023</v>
      </c>
      <c r="B2" s="103"/>
      <c r="C2" s="103"/>
      <c r="D2" s="103"/>
    </row>
    <row r="3" spans="1:4" ht="15" customHeight="1">
      <c r="A3" s="112" t="s">
        <v>17</v>
      </c>
      <c r="B3" s="112" t="s">
        <v>12</v>
      </c>
      <c r="C3" s="112" t="s">
        <v>13</v>
      </c>
      <c r="D3" s="112" t="s">
        <v>14</v>
      </c>
    </row>
    <row r="4" spans="1:4" ht="15.75" thickBot="1">
      <c r="A4" s="113"/>
      <c r="B4" s="113"/>
      <c r="C4" s="113"/>
      <c r="D4" s="113"/>
    </row>
    <row r="5" spans="1:4" ht="15">
      <c r="A5" s="48" t="s">
        <v>675</v>
      </c>
      <c r="B5" s="49" t="s">
        <v>676</v>
      </c>
      <c r="C5" s="39">
        <v>0.005560693066193512</v>
      </c>
      <c r="D5" s="50">
        <v>0.00556587224615757</v>
      </c>
    </row>
    <row r="6" spans="1:4" ht="15">
      <c r="A6" s="48" t="s">
        <v>677</v>
      </c>
      <c r="B6" s="49" t="s">
        <v>676</v>
      </c>
      <c r="C6" s="39">
        <v>0.006823264014791735</v>
      </c>
      <c r="D6" s="50">
        <v>0.0068330660439690485</v>
      </c>
    </row>
    <row r="7" spans="1:4" ht="15">
      <c r="A7" s="48" t="s">
        <v>678</v>
      </c>
      <c r="B7" s="49" t="s">
        <v>676</v>
      </c>
      <c r="C7" s="39">
        <v>0.00694554457849087</v>
      </c>
      <c r="D7" s="50">
        <v>0.006971128047680126</v>
      </c>
    </row>
    <row r="8" spans="1:4" ht="15">
      <c r="A8" s="48" t="s">
        <v>679</v>
      </c>
      <c r="B8" s="49" t="s">
        <v>676</v>
      </c>
      <c r="C8" s="39">
        <v>0.005799959472260611</v>
      </c>
      <c r="D8" s="50">
        <v>0.005833580078994318</v>
      </c>
    </row>
    <row r="9" spans="1:4" ht="15">
      <c r="A9" s="48" t="s">
        <v>680</v>
      </c>
      <c r="B9" s="49" t="s">
        <v>681</v>
      </c>
      <c r="C9" s="39">
        <v>0.026455367761835873</v>
      </c>
      <c r="D9" s="50">
        <v>0.026436492855561183</v>
      </c>
    </row>
    <row r="10" spans="1:4" ht="15">
      <c r="A10" s="48" t="s">
        <v>682</v>
      </c>
      <c r="B10" s="49" t="s">
        <v>683</v>
      </c>
      <c r="C10" s="39">
        <v>0.017442090748879056</v>
      </c>
      <c r="D10" s="50">
        <v>0.017475585594913235</v>
      </c>
    </row>
    <row r="11" spans="1:4" ht="15">
      <c r="A11" s="48" t="s">
        <v>684</v>
      </c>
      <c r="B11" s="49" t="s">
        <v>685</v>
      </c>
      <c r="C11" s="39">
        <v>0.00830374187855625</v>
      </c>
      <c r="D11" s="50">
        <v>0.00831357371363633</v>
      </c>
    </row>
    <row r="12" spans="1:4" ht="15">
      <c r="A12" s="48" t="s">
        <v>686</v>
      </c>
      <c r="B12" s="49" t="s">
        <v>687</v>
      </c>
      <c r="C12" s="39">
        <v>0.00725929023322058</v>
      </c>
      <c r="D12" s="50">
        <v>0.0072231232270450665</v>
      </c>
    </row>
    <row r="13" spans="1:4" ht="15">
      <c r="A13" s="48" t="s">
        <v>688</v>
      </c>
      <c r="B13" s="49" t="s">
        <v>689</v>
      </c>
      <c r="C13" s="39">
        <v>0.0027088019272453767</v>
      </c>
      <c r="D13" s="50">
        <v>0.0027137617787937676</v>
      </c>
    </row>
    <row r="14" spans="1:4" ht="15">
      <c r="A14" s="63" t="s">
        <v>690</v>
      </c>
      <c r="B14" s="49" t="s">
        <v>689</v>
      </c>
      <c r="C14" s="39">
        <v>0.006176295697141562</v>
      </c>
      <c r="D14" s="50">
        <v>0.006180360446505222</v>
      </c>
    </row>
    <row r="15" spans="1:4" ht="15">
      <c r="A15" s="48" t="s">
        <v>691</v>
      </c>
      <c r="B15" s="49" t="s">
        <v>689</v>
      </c>
      <c r="C15" s="39">
        <v>0.007487586809591904</v>
      </c>
      <c r="D15" s="50">
        <v>0.007505164287003045</v>
      </c>
    </row>
    <row r="16" spans="1:4" ht="15">
      <c r="A16" s="48" t="s">
        <v>692</v>
      </c>
      <c r="B16" s="49" t="s">
        <v>689</v>
      </c>
      <c r="C16" s="39">
        <v>0.006015791225358567</v>
      </c>
      <c r="D16" s="50">
        <v>0.006053618991524218</v>
      </c>
    </row>
    <row r="17" spans="1:4" ht="15">
      <c r="A17" s="63" t="s">
        <v>693</v>
      </c>
      <c r="B17" s="49" t="s">
        <v>694</v>
      </c>
      <c r="C17" s="39">
        <v>0.05578573735864581</v>
      </c>
      <c r="D17" s="50">
        <v>0.05572711875253736</v>
      </c>
    </row>
    <row r="18" spans="1:4" ht="15">
      <c r="A18" s="63" t="s">
        <v>695</v>
      </c>
      <c r="B18" s="49" t="s">
        <v>696</v>
      </c>
      <c r="C18" s="39">
        <v>0.054929794077220664</v>
      </c>
      <c r="D18" s="50">
        <v>0.054780985356069845</v>
      </c>
    </row>
    <row r="19" spans="1:4" ht="15">
      <c r="A19" s="63" t="s">
        <v>697</v>
      </c>
      <c r="B19" s="49" t="s">
        <v>698</v>
      </c>
      <c r="C19" s="39">
        <v>0.0532830623205857</v>
      </c>
      <c r="D19" s="50">
        <v>0.05313861550828562</v>
      </c>
    </row>
    <row r="20" spans="1:4" ht="15">
      <c r="A20" s="63" t="s">
        <v>699</v>
      </c>
      <c r="B20" s="49" t="s">
        <v>700</v>
      </c>
      <c r="C20" s="39">
        <v>0.02644422722946969</v>
      </c>
      <c r="D20" s="50">
        <v>0.027159376120674275</v>
      </c>
    </row>
    <row r="21" spans="1:4" ht="15">
      <c r="A21" s="63" t="s">
        <v>701</v>
      </c>
      <c r="B21" s="53" t="s">
        <v>700</v>
      </c>
      <c r="C21" s="39">
        <v>0.03560891479968215</v>
      </c>
      <c r="D21" s="50">
        <v>0.04327966790980797</v>
      </c>
    </row>
    <row r="22" spans="1:4" ht="15">
      <c r="A22" s="63" t="s">
        <v>702</v>
      </c>
      <c r="B22" s="53" t="s">
        <v>700</v>
      </c>
      <c r="C22" s="39">
        <v>0.04410175256357167</v>
      </c>
      <c r="D22" s="50">
        <v>0.04409296336397852</v>
      </c>
    </row>
    <row r="23" spans="1:4" ht="15">
      <c r="A23" s="63" t="s">
        <v>703</v>
      </c>
      <c r="B23" s="53" t="s">
        <v>704</v>
      </c>
      <c r="C23" s="39">
        <v>0.053023777178203536</v>
      </c>
      <c r="D23" s="50">
        <v>0.05288530992190922</v>
      </c>
    </row>
    <row r="24" spans="1:4" ht="15">
      <c r="A24" s="63" t="s">
        <v>705</v>
      </c>
      <c r="B24" s="53" t="s">
        <v>706</v>
      </c>
      <c r="C24" s="39">
        <v>0.12176389793058709</v>
      </c>
      <c r="D24" s="50">
        <v>0.12168200052394412</v>
      </c>
    </row>
    <row r="25" spans="1:4" ht="15">
      <c r="A25" s="63" t="s">
        <v>707</v>
      </c>
      <c r="B25" s="53" t="s">
        <v>708</v>
      </c>
      <c r="C25" s="39">
        <v>0.05920109514245653</v>
      </c>
      <c r="D25" s="50">
        <v>0.059032416455813155</v>
      </c>
    </row>
    <row r="26" spans="1:4" ht="15">
      <c r="A26" s="63" t="s">
        <v>709</v>
      </c>
      <c r="B26" s="53" t="s">
        <v>710</v>
      </c>
      <c r="C26" s="39">
        <v>0.08834491870502173</v>
      </c>
      <c r="D26" s="50">
        <v>0.08809803737439224</v>
      </c>
    </row>
    <row r="27" spans="1:4" ht="15">
      <c r="A27" s="63" t="s">
        <v>711</v>
      </c>
      <c r="B27" s="53" t="s">
        <v>712</v>
      </c>
      <c r="C27" s="39">
        <v>0.055497220576714745</v>
      </c>
      <c r="D27" s="50">
        <v>0.05535009584951228</v>
      </c>
    </row>
    <row r="28" spans="1:4" ht="15">
      <c r="A28" s="63" t="s">
        <v>713</v>
      </c>
      <c r="B28" s="53" t="s">
        <v>714</v>
      </c>
      <c r="C28" s="39">
        <v>0.05892774241594777</v>
      </c>
      <c r="D28" s="50">
        <v>0.05875890848755324</v>
      </c>
    </row>
    <row r="29" spans="1:4" ht="15">
      <c r="A29" s="63" t="s">
        <v>715</v>
      </c>
      <c r="B29" s="53" t="s">
        <v>716</v>
      </c>
      <c r="C29" s="39">
        <v>0.07803603271187358</v>
      </c>
      <c r="D29" s="50">
        <v>0.07778605029889926</v>
      </c>
    </row>
    <row r="30" spans="1:4" ht="15">
      <c r="A30" s="63" t="s">
        <v>717</v>
      </c>
      <c r="B30" s="53" t="s">
        <v>718</v>
      </c>
      <c r="C30" s="39">
        <v>0.06040673258268991</v>
      </c>
      <c r="D30" s="50">
        <v>0.060248907473095595</v>
      </c>
    </row>
    <row r="31" spans="1:4" ht="15">
      <c r="A31" s="63" t="s">
        <v>719</v>
      </c>
      <c r="B31" s="53" t="s">
        <v>720</v>
      </c>
      <c r="C31" s="39">
        <v>0.055497220576714745</v>
      </c>
      <c r="D31" s="50">
        <v>0.05535009584951228</v>
      </c>
    </row>
    <row r="32" spans="1:4" ht="15">
      <c r="A32" s="63" t="s">
        <v>721</v>
      </c>
      <c r="B32" s="53" t="s">
        <v>722</v>
      </c>
      <c r="C32" s="39">
        <v>0.06486741748798872</v>
      </c>
      <c r="D32" s="50">
        <v>0.06468671975900567</v>
      </c>
    </row>
    <row r="33" spans="1:4" ht="15">
      <c r="A33" s="63" t="s">
        <v>723</v>
      </c>
      <c r="B33" s="53" t="s">
        <v>724</v>
      </c>
      <c r="C33" s="39">
        <v>0.050862031298515235</v>
      </c>
      <c r="D33" s="50">
        <v>0.050703934221316874</v>
      </c>
    </row>
    <row r="34" spans="1:4" ht="15">
      <c r="A34" s="63" t="s">
        <v>725</v>
      </c>
      <c r="B34" s="53" t="s">
        <v>726</v>
      </c>
      <c r="C34" s="39">
        <v>0.046969348827877594</v>
      </c>
      <c r="D34" s="50">
        <v>0.046867918370612396</v>
      </c>
    </row>
    <row r="35" spans="1:4" ht="15">
      <c r="A35" s="63" t="s">
        <v>727</v>
      </c>
      <c r="B35" s="53" t="s">
        <v>728</v>
      </c>
      <c r="C35" s="39">
        <v>0.05194845800422641</v>
      </c>
      <c r="D35" s="50">
        <v>0.051919925546542636</v>
      </c>
    </row>
    <row r="36" spans="1:4" ht="15">
      <c r="A36" s="63" t="s">
        <v>729</v>
      </c>
      <c r="B36" s="53" t="s">
        <v>730</v>
      </c>
      <c r="C36" s="39">
        <v>0.06530803869725901</v>
      </c>
      <c r="D36" s="50">
        <v>0.06516180926151545</v>
      </c>
    </row>
    <row r="37" spans="1:4" ht="15">
      <c r="A37" s="63" t="s">
        <v>731</v>
      </c>
      <c r="B37" s="53" t="s">
        <v>732</v>
      </c>
      <c r="C37" s="39">
        <v>0.11153801271531702</v>
      </c>
      <c r="D37" s="50">
        <v>0.11119902779867982</v>
      </c>
    </row>
    <row r="38" spans="1:4" ht="15">
      <c r="A38" s="63"/>
      <c r="B38" s="53"/>
      <c r="C38" s="39"/>
      <c r="D38" s="50"/>
    </row>
    <row r="39" spans="1:4" ht="15">
      <c r="A39" s="63"/>
      <c r="B39" s="53"/>
      <c r="C39" s="39"/>
      <c r="D39" s="50"/>
    </row>
    <row r="40" spans="1:4" ht="15">
      <c r="A40" s="63"/>
      <c r="B40" s="53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abSelected="1"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76"/>
      <c r="B1" s="176"/>
      <c r="C1" s="176"/>
    </row>
    <row r="2" spans="1:3" ht="50.1" customHeight="1" thickBot="1">
      <c r="A2" s="177" t="str">
        <f>"IMPUTATIONS POUR POSITION MIXTE INTER-MARCHANDISE EN VIGUEUR LE "&amp;'OPTIONS - INTERVALLES DE MARGE'!A1</f>
        <v>IMPUTATIONS POUR POSITION MIXTE INTER-MARCHANDISE EN VIGUEUR LE 18 AVRIL 2023</v>
      </c>
      <c r="B2" s="178"/>
      <c r="C2" s="179"/>
    </row>
    <row r="3" spans="1:3" ht="15">
      <c r="A3" s="180" t="s">
        <v>32</v>
      </c>
      <c r="B3" s="182" t="s">
        <v>33</v>
      </c>
      <c r="C3" s="184" t="s">
        <v>34</v>
      </c>
    </row>
    <row r="4" spans="1:3" ht="15.75" thickBot="1">
      <c r="A4" s="181"/>
      <c r="B4" s="183"/>
      <c r="C4" s="185"/>
    </row>
    <row r="5" spans="1:3" ht="15">
      <c r="A5" s="84" t="s">
        <v>927</v>
      </c>
      <c r="B5" s="76">
        <v>0.21</v>
      </c>
      <c r="C5" s="77">
        <v>0.21</v>
      </c>
    </row>
    <row r="6" spans="1:3" ht="15">
      <c r="A6" s="84" t="s">
        <v>928</v>
      </c>
      <c r="B6" s="76">
        <v>0.9</v>
      </c>
      <c r="C6" s="77">
        <v>0.9</v>
      </c>
    </row>
    <row r="7" spans="1:3" ht="15">
      <c r="A7" s="84" t="s">
        <v>929</v>
      </c>
      <c r="B7" s="76">
        <v>1</v>
      </c>
      <c r="C7" s="77">
        <v>1</v>
      </c>
    </row>
    <row r="8" spans="1:3" ht="15">
      <c r="A8" s="84" t="s">
        <v>930</v>
      </c>
      <c r="B8" s="76">
        <v>0.9</v>
      </c>
      <c r="C8" s="77">
        <v>0.9</v>
      </c>
    </row>
    <row r="9" spans="1:3" ht="15">
      <c r="A9" s="84" t="s">
        <v>931</v>
      </c>
      <c r="B9" s="76">
        <v>0.9</v>
      </c>
      <c r="C9" s="77">
        <v>0.9</v>
      </c>
    </row>
    <row r="10" spans="1:3" ht="15">
      <c r="A10" s="84" t="s">
        <v>932</v>
      </c>
      <c r="B10" s="76">
        <v>0</v>
      </c>
      <c r="C10" s="77">
        <v>0</v>
      </c>
    </row>
    <row r="11" spans="1:3" ht="15">
      <c r="A11" s="84" t="s">
        <v>933</v>
      </c>
      <c r="B11" s="76">
        <v>0</v>
      </c>
      <c r="C11" s="77">
        <v>0</v>
      </c>
    </row>
    <row r="12" spans="1:3" ht="15">
      <c r="A12" s="84"/>
      <c r="B12" s="76"/>
      <c r="C12" s="77"/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14"/>
      <c r="B1" s="115"/>
      <c r="C1" s="115"/>
      <c r="D1" s="115"/>
    </row>
    <row r="2" spans="1:4" ht="50.1" customHeight="1" thickBot="1">
      <c r="A2" s="102" t="str">
        <f>"MARGIN INTERVALS EFFECTIVE ON "&amp;'OPTIONS - MARGIN INTERVALS'!A1</f>
        <v>MARGIN INTERVALS EFFECTIVE ON APRIL 18, 2023</v>
      </c>
      <c r="B2" s="103"/>
      <c r="C2" s="103"/>
      <c r="D2" s="103"/>
    </row>
    <row r="3" spans="1:4" ht="15" customHeight="1">
      <c r="A3" s="116" t="s">
        <v>17</v>
      </c>
      <c r="B3" s="118" t="s">
        <v>12</v>
      </c>
      <c r="C3" s="120" t="s">
        <v>13</v>
      </c>
      <c r="D3" s="122" t="s">
        <v>14</v>
      </c>
    </row>
    <row r="4" spans="1:4" ht="15.75" thickBot="1">
      <c r="A4" s="117"/>
      <c r="B4" s="119"/>
      <c r="C4" s="121"/>
      <c r="D4" s="123"/>
    </row>
    <row r="5" spans="1:4" ht="15">
      <c r="A5" s="37" t="s">
        <v>733</v>
      </c>
      <c r="B5" s="38" t="s">
        <v>67</v>
      </c>
      <c r="C5" s="64">
        <v>0.1321740230472795</v>
      </c>
      <c r="D5" s="40">
        <v>0.1319598561187021</v>
      </c>
    </row>
    <row r="6" spans="1:4" ht="15">
      <c r="A6" s="48" t="s">
        <v>734</v>
      </c>
      <c r="B6" s="49" t="s">
        <v>53</v>
      </c>
      <c r="C6" s="39">
        <v>0.14273524284252437</v>
      </c>
      <c r="D6" s="45">
        <v>0.14251244068896052</v>
      </c>
    </row>
    <row r="7" spans="1:4" ht="15">
      <c r="A7" s="48" t="s">
        <v>735</v>
      </c>
      <c r="B7" s="49" t="s">
        <v>61</v>
      </c>
      <c r="C7" s="39">
        <v>0.07591586338004108</v>
      </c>
      <c r="D7" s="50">
        <v>0.07568182667739376</v>
      </c>
    </row>
    <row r="8" spans="1:4" ht="15">
      <c r="A8" s="48" t="s">
        <v>736</v>
      </c>
      <c r="B8" s="49" t="s">
        <v>69</v>
      </c>
      <c r="C8" s="39">
        <v>0.1214637400713742</v>
      </c>
      <c r="D8" s="50">
        <v>0.12105936019357297</v>
      </c>
    </row>
    <row r="9" spans="1:4" ht="15">
      <c r="A9" s="48" t="s">
        <v>737</v>
      </c>
      <c r="B9" s="49" t="s">
        <v>41</v>
      </c>
      <c r="C9" s="39">
        <v>0.1279712609351391</v>
      </c>
      <c r="D9" s="45">
        <v>0.12787017406447534</v>
      </c>
    </row>
    <row r="10" spans="1:4" ht="15">
      <c r="A10" s="48" t="s">
        <v>738</v>
      </c>
      <c r="B10" s="49" t="s">
        <v>87</v>
      </c>
      <c r="C10" s="39">
        <v>0.061684714919791134</v>
      </c>
      <c r="D10" s="50">
        <v>0.06165280383963237</v>
      </c>
    </row>
    <row r="11" spans="1:4" ht="15">
      <c r="A11" s="48" t="s">
        <v>739</v>
      </c>
      <c r="B11" s="49" t="s">
        <v>111</v>
      </c>
      <c r="C11" s="39">
        <v>0.09627947519128292</v>
      </c>
      <c r="D11" s="45">
        <v>0.09605351435523485</v>
      </c>
    </row>
    <row r="12" spans="1:4" ht="15">
      <c r="A12" s="48" t="s">
        <v>740</v>
      </c>
      <c r="B12" s="49" t="s">
        <v>109</v>
      </c>
      <c r="C12" s="39">
        <v>0.07236318950657084</v>
      </c>
      <c r="D12" s="50">
        <v>0.07218833287130863</v>
      </c>
    </row>
    <row r="13" spans="1:4" ht="15">
      <c r="A13" s="48" t="s">
        <v>741</v>
      </c>
      <c r="B13" s="49" t="s">
        <v>161</v>
      </c>
      <c r="C13" s="39">
        <v>0.07824808061742439</v>
      </c>
      <c r="D13" s="45">
        <v>0.07802478248493747</v>
      </c>
    </row>
    <row r="14" spans="1:4" ht="15">
      <c r="A14" s="48" t="s">
        <v>742</v>
      </c>
      <c r="B14" s="49" t="s">
        <v>169</v>
      </c>
      <c r="C14" s="39">
        <v>0.13922770883886348</v>
      </c>
      <c r="D14" s="50">
        <v>0.13873043160594756</v>
      </c>
    </row>
    <row r="15" spans="1:4" ht="15">
      <c r="A15" s="48" t="s">
        <v>743</v>
      </c>
      <c r="B15" s="49" t="s">
        <v>508</v>
      </c>
      <c r="C15" s="39">
        <v>0.09576862049599931</v>
      </c>
      <c r="D15" s="45">
        <v>0.0954807070403548</v>
      </c>
    </row>
    <row r="16" spans="1:4" ht="15">
      <c r="A16" s="48" t="s">
        <v>744</v>
      </c>
      <c r="B16" s="49" t="s">
        <v>165</v>
      </c>
      <c r="C16" s="39">
        <v>0.0593444234082601</v>
      </c>
      <c r="D16" s="50">
        <v>0.059270078692181434</v>
      </c>
    </row>
    <row r="17" spans="1:4" ht="15">
      <c r="A17" s="48" t="s">
        <v>745</v>
      </c>
      <c r="B17" s="49" t="s">
        <v>163</v>
      </c>
      <c r="C17" s="39">
        <v>0.1261779330831288</v>
      </c>
      <c r="D17" s="45">
        <v>0.12594329919579123</v>
      </c>
    </row>
    <row r="18" spans="1:4" ht="15">
      <c r="A18" s="48" t="s">
        <v>746</v>
      </c>
      <c r="B18" s="49" t="s">
        <v>181</v>
      </c>
      <c r="C18" s="39">
        <v>0.0757246408008521</v>
      </c>
      <c r="D18" s="50">
        <v>0.07544893840199086</v>
      </c>
    </row>
    <row r="19" spans="1:4" ht="15">
      <c r="A19" s="48" t="s">
        <v>747</v>
      </c>
      <c r="B19" s="49" t="s">
        <v>153</v>
      </c>
      <c r="C19" s="39">
        <v>0.1020981741380871</v>
      </c>
      <c r="D19" s="45">
        <v>0.10171949716001795</v>
      </c>
    </row>
    <row r="20" spans="1:4" ht="15">
      <c r="A20" s="48" t="s">
        <v>748</v>
      </c>
      <c r="B20" s="49" t="s">
        <v>203</v>
      </c>
      <c r="C20" s="39">
        <v>0.0630613339887502</v>
      </c>
      <c r="D20" s="50">
        <v>0.06303459217244249</v>
      </c>
    </row>
    <row r="21" spans="1:4" ht="15">
      <c r="A21" s="48" t="s">
        <v>749</v>
      </c>
      <c r="B21" s="49" t="s">
        <v>231</v>
      </c>
      <c r="C21" s="39">
        <v>0.06021186774103076</v>
      </c>
      <c r="D21" s="45">
        <v>0.060216316800760325</v>
      </c>
    </row>
    <row r="22" spans="1:4" ht="15">
      <c r="A22" s="48" t="s">
        <v>750</v>
      </c>
      <c r="B22" s="49" t="s">
        <v>625</v>
      </c>
      <c r="C22" s="39">
        <v>0.11022911804209871</v>
      </c>
      <c r="D22" s="50">
        <v>0.10989228271516602</v>
      </c>
    </row>
    <row r="23" spans="1:4" ht="15">
      <c r="A23" s="48" t="s">
        <v>751</v>
      </c>
      <c r="B23" s="49" t="s">
        <v>229</v>
      </c>
      <c r="C23" s="39">
        <v>0.06560485421530503</v>
      </c>
      <c r="D23" s="45">
        <v>0.06561005723319992</v>
      </c>
    </row>
    <row r="24" spans="1:4" ht="15">
      <c r="A24" s="48" t="s">
        <v>752</v>
      </c>
      <c r="B24" s="49" t="s">
        <v>241</v>
      </c>
      <c r="C24" s="39">
        <v>0.25706323620665117</v>
      </c>
      <c r="D24" s="50">
        <v>0.25699108835299</v>
      </c>
    </row>
    <row r="25" spans="1:4" ht="15">
      <c r="A25" s="48" t="s">
        <v>753</v>
      </c>
      <c r="B25" s="49" t="s">
        <v>243</v>
      </c>
      <c r="C25" s="39">
        <v>0.25775875417078553</v>
      </c>
      <c r="D25" s="45">
        <v>0.2576536259406118</v>
      </c>
    </row>
    <row r="26" spans="1:4" ht="15">
      <c r="A26" s="48" t="s">
        <v>754</v>
      </c>
      <c r="B26" s="49" t="s">
        <v>211</v>
      </c>
      <c r="C26" s="39">
        <v>0.24244148846544147</v>
      </c>
      <c r="D26" s="50">
        <v>0.24180462463163965</v>
      </c>
    </row>
    <row r="27" spans="1:4" ht="15">
      <c r="A27" s="48" t="s">
        <v>755</v>
      </c>
      <c r="B27" s="49" t="s">
        <v>363</v>
      </c>
      <c r="C27" s="39">
        <v>0.11656752198805843</v>
      </c>
      <c r="D27" s="45">
        <v>0.11625884408265413</v>
      </c>
    </row>
    <row r="28" spans="1:4" ht="15">
      <c r="A28" s="48" t="s">
        <v>756</v>
      </c>
      <c r="B28" s="49" t="s">
        <v>265</v>
      </c>
      <c r="C28" s="39">
        <v>0.06171682950469032</v>
      </c>
      <c r="D28" s="50">
        <v>0.061601439809386774</v>
      </c>
    </row>
    <row r="29" spans="1:4" ht="15">
      <c r="A29" s="48" t="s">
        <v>757</v>
      </c>
      <c r="B29" s="49" t="s">
        <v>257</v>
      </c>
      <c r="C29" s="39">
        <v>0.10235968540710631</v>
      </c>
      <c r="D29" s="45">
        <v>0.10207723271880553</v>
      </c>
    </row>
    <row r="30" spans="1:4" ht="15">
      <c r="A30" s="48" t="s">
        <v>758</v>
      </c>
      <c r="B30" s="49" t="s">
        <v>275</v>
      </c>
      <c r="C30" s="39">
        <v>0.06150617092001087</v>
      </c>
      <c r="D30" s="50">
        <v>0.061365916818419255</v>
      </c>
    </row>
    <row r="31" spans="1:4" ht="15">
      <c r="A31" s="48" t="s">
        <v>759</v>
      </c>
      <c r="B31" s="49" t="s">
        <v>331</v>
      </c>
      <c r="C31" s="39">
        <v>0.07312184653444886</v>
      </c>
      <c r="D31" s="45">
        <v>0.0729326507672087</v>
      </c>
    </row>
    <row r="32" spans="1:4" ht="15">
      <c r="A32" s="48" t="s">
        <v>760</v>
      </c>
      <c r="B32" s="49" t="s">
        <v>277</v>
      </c>
      <c r="C32" s="39">
        <v>0.13621321659207528</v>
      </c>
      <c r="D32" s="50">
        <v>0.13583089085146416</v>
      </c>
    </row>
    <row r="33" spans="1:4" ht="15">
      <c r="A33" s="48" t="s">
        <v>761</v>
      </c>
      <c r="B33" s="49" t="s">
        <v>289</v>
      </c>
      <c r="C33" s="39">
        <v>0.056985074241701385</v>
      </c>
      <c r="D33" s="45">
        <v>0.05729839038157932</v>
      </c>
    </row>
    <row r="34" spans="1:4" ht="15">
      <c r="A34" s="48" t="s">
        <v>762</v>
      </c>
      <c r="B34" s="49" t="s">
        <v>245</v>
      </c>
      <c r="C34" s="39">
        <v>0.25826763186173796</v>
      </c>
      <c r="D34" s="50">
        <v>0.25814876877824566</v>
      </c>
    </row>
    <row r="35" spans="1:4" ht="15">
      <c r="A35" s="48" t="s">
        <v>763</v>
      </c>
      <c r="B35" s="49" t="s">
        <v>325</v>
      </c>
      <c r="C35" s="39">
        <v>0.08935374808515224</v>
      </c>
      <c r="D35" s="45">
        <v>0.08913292359407653</v>
      </c>
    </row>
    <row r="36" spans="1:4" ht="15">
      <c r="A36" s="48" t="s">
        <v>764</v>
      </c>
      <c r="B36" s="49" t="s">
        <v>631</v>
      </c>
      <c r="C36" s="39">
        <v>0.05262788845849142</v>
      </c>
      <c r="D36" s="50">
        <v>0.05247945296065294</v>
      </c>
    </row>
    <row r="37" spans="1:4" ht="15">
      <c r="A37" s="48" t="s">
        <v>765</v>
      </c>
      <c r="B37" s="49" t="s">
        <v>327</v>
      </c>
      <c r="C37" s="39">
        <v>0.06413330988612248</v>
      </c>
      <c r="D37" s="45">
        <v>0.0639947061617506</v>
      </c>
    </row>
    <row r="38" spans="1:4" ht="15">
      <c r="A38" s="48" t="s">
        <v>766</v>
      </c>
      <c r="B38" s="49" t="s">
        <v>471</v>
      </c>
      <c r="C38" s="39">
        <v>0.0684845363130806</v>
      </c>
      <c r="D38" s="50">
        <v>0.06827047110238224</v>
      </c>
    </row>
    <row r="39" spans="1:4" ht="15">
      <c r="A39" s="48" t="s">
        <v>767</v>
      </c>
      <c r="B39" s="49" t="s">
        <v>635</v>
      </c>
      <c r="C39" s="39">
        <v>0.051006751358772084</v>
      </c>
      <c r="D39" s="45">
        <v>0.05086571418134075</v>
      </c>
    </row>
    <row r="40" spans="1:4" ht="15">
      <c r="A40" s="48" t="s">
        <v>768</v>
      </c>
      <c r="B40" s="49" t="s">
        <v>347</v>
      </c>
      <c r="C40" s="39">
        <v>0.07487793786977101</v>
      </c>
      <c r="D40" s="50">
        <v>0.07488153423875976</v>
      </c>
    </row>
    <row r="41" spans="1:4" ht="15">
      <c r="A41" s="48" t="s">
        <v>769</v>
      </c>
      <c r="B41" s="49" t="s">
        <v>504</v>
      </c>
      <c r="C41" s="39">
        <v>0.07140816911284775</v>
      </c>
      <c r="D41" s="45">
        <v>0.07124180568430172</v>
      </c>
    </row>
    <row r="42" spans="1:4" ht="15">
      <c r="A42" s="48" t="s">
        <v>770</v>
      </c>
      <c r="B42" s="49" t="s">
        <v>355</v>
      </c>
      <c r="C42" s="39">
        <v>0.06162110700140962</v>
      </c>
      <c r="D42" s="50">
        <v>0.06152377558428844</v>
      </c>
    </row>
    <row r="43" spans="1:4" ht="15">
      <c r="A43" s="48" t="s">
        <v>771</v>
      </c>
      <c r="B43" s="49" t="s">
        <v>371</v>
      </c>
      <c r="C43" s="39">
        <v>0.16878707741567087</v>
      </c>
      <c r="D43" s="45">
        <v>0.16880048050526475</v>
      </c>
    </row>
    <row r="44" spans="1:4" ht="15">
      <c r="A44" s="48" t="s">
        <v>772</v>
      </c>
      <c r="B44" s="49" t="s">
        <v>227</v>
      </c>
      <c r="C44" s="39">
        <v>0.06267137063875361</v>
      </c>
      <c r="D44" s="50">
        <v>0.0625042311408382</v>
      </c>
    </row>
    <row r="45" spans="1:4" ht="15">
      <c r="A45" s="48" t="s">
        <v>773</v>
      </c>
      <c r="B45" s="49" t="s">
        <v>383</v>
      </c>
      <c r="C45" s="39">
        <v>0.086637430512371</v>
      </c>
      <c r="D45" s="45">
        <v>0.08644077177724409</v>
      </c>
    </row>
    <row r="46" spans="1:4" ht="15">
      <c r="A46" s="48" t="s">
        <v>774</v>
      </c>
      <c r="B46" s="49" t="s">
        <v>387</v>
      </c>
      <c r="C46" s="39">
        <v>0.11673901378058116</v>
      </c>
      <c r="D46" s="50">
        <v>0.11636503537420732</v>
      </c>
    </row>
    <row r="47" spans="1:4" ht="15">
      <c r="A47" s="48" t="s">
        <v>775</v>
      </c>
      <c r="B47" s="49" t="s">
        <v>337</v>
      </c>
      <c r="C47" s="39">
        <v>0.10565069204782096</v>
      </c>
      <c r="D47" s="45">
        <v>0.10537977714797189</v>
      </c>
    </row>
    <row r="48" spans="1:4" ht="15">
      <c r="A48" s="48" t="s">
        <v>776</v>
      </c>
      <c r="B48" s="49" t="s">
        <v>391</v>
      </c>
      <c r="C48" s="39">
        <v>0.05565938215436972</v>
      </c>
      <c r="D48" s="50">
        <v>0.05558471869640079</v>
      </c>
    </row>
    <row r="49" spans="1:4" ht="15">
      <c r="A49" s="48" t="s">
        <v>777</v>
      </c>
      <c r="B49" s="49" t="s">
        <v>395</v>
      </c>
      <c r="C49" s="39">
        <v>0.13318587960157113</v>
      </c>
      <c r="D49" s="45">
        <v>0.1331136442529938</v>
      </c>
    </row>
    <row r="50" spans="1:4" ht="15">
      <c r="A50" s="48" t="s">
        <v>778</v>
      </c>
      <c r="B50" s="49" t="s">
        <v>397</v>
      </c>
      <c r="C50" s="39">
        <v>0.07970446095778652</v>
      </c>
      <c r="D50" s="50">
        <v>0.07959079990695458</v>
      </c>
    </row>
    <row r="51" spans="1:4" ht="15">
      <c r="A51" s="48" t="s">
        <v>779</v>
      </c>
      <c r="B51" s="49" t="s">
        <v>267</v>
      </c>
      <c r="C51" s="39">
        <v>0.09336343960912717</v>
      </c>
      <c r="D51" s="45">
        <v>0.0930343190713794</v>
      </c>
    </row>
    <row r="52" spans="1:4" ht="15">
      <c r="A52" s="48" t="s">
        <v>780</v>
      </c>
      <c r="B52" s="49" t="s">
        <v>173</v>
      </c>
      <c r="C52" s="39">
        <v>0.18950782637084287</v>
      </c>
      <c r="D52" s="50">
        <v>0.18946465847312083</v>
      </c>
    </row>
    <row r="53" spans="1:4" ht="15">
      <c r="A53" s="48" t="s">
        <v>781</v>
      </c>
      <c r="B53" s="49" t="s">
        <v>115</v>
      </c>
      <c r="C53" s="39">
        <v>0.06970428790847986</v>
      </c>
      <c r="D53" s="45">
        <v>0.06947467532815775</v>
      </c>
    </row>
    <row r="54" spans="1:4" ht="15">
      <c r="A54" s="48" t="s">
        <v>782</v>
      </c>
      <c r="B54" s="49" t="s">
        <v>411</v>
      </c>
      <c r="C54" s="39">
        <v>0.13320352864503576</v>
      </c>
      <c r="D54" s="50">
        <v>0.13281148391293135</v>
      </c>
    </row>
    <row r="55" spans="1:4" ht="15">
      <c r="A55" s="48" t="s">
        <v>783</v>
      </c>
      <c r="B55" s="49" t="s">
        <v>137</v>
      </c>
      <c r="C55" s="39">
        <v>0.12436111457558532</v>
      </c>
      <c r="D55" s="45">
        <v>0.12390177261213764</v>
      </c>
    </row>
    <row r="56" spans="1:4" ht="15">
      <c r="A56" s="48" t="s">
        <v>784</v>
      </c>
      <c r="B56" s="49" t="s">
        <v>433</v>
      </c>
      <c r="C56" s="39">
        <v>0.08653169582532205</v>
      </c>
      <c r="D56" s="50">
        <v>0.08630352633575034</v>
      </c>
    </row>
    <row r="57" spans="1:4" ht="15">
      <c r="A57" s="48" t="s">
        <v>785</v>
      </c>
      <c r="B57" s="49" t="s">
        <v>559</v>
      </c>
      <c r="C57" s="39">
        <v>0.13253664803682136</v>
      </c>
      <c r="D57" s="45">
        <v>0.13217584027284013</v>
      </c>
    </row>
    <row r="58" spans="1:4" ht="15">
      <c r="A58" s="48" t="s">
        <v>786</v>
      </c>
      <c r="B58" s="49" t="s">
        <v>609</v>
      </c>
      <c r="C58" s="39">
        <v>0.1347707245555983</v>
      </c>
      <c r="D58" s="50">
        <v>0.13492271882126916</v>
      </c>
    </row>
    <row r="59" spans="1:4" ht="15">
      <c r="A59" s="48" t="s">
        <v>787</v>
      </c>
      <c r="B59" s="49" t="s">
        <v>453</v>
      </c>
      <c r="C59" s="39">
        <v>0.07948816410094844</v>
      </c>
      <c r="D59" s="45">
        <v>0.0792745112661286</v>
      </c>
    </row>
    <row r="60" spans="1:4" ht="15">
      <c r="A60" s="48" t="s">
        <v>788</v>
      </c>
      <c r="B60" s="49" t="s">
        <v>451</v>
      </c>
      <c r="C60" s="39">
        <v>0.07397738669350618</v>
      </c>
      <c r="D60" s="50">
        <v>0.07379593951702698</v>
      </c>
    </row>
    <row r="61" spans="1:4" ht="15">
      <c r="A61" s="48" t="s">
        <v>789</v>
      </c>
      <c r="B61" s="49" t="s">
        <v>359</v>
      </c>
      <c r="C61" s="39">
        <v>0.0823988790029927</v>
      </c>
      <c r="D61" s="45">
        <v>0.08210255360097841</v>
      </c>
    </row>
    <row r="62" spans="1:4" ht="15">
      <c r="A62" s="48" t="s">
        <v>790</v>
      </c>
      <c r="B62" s="49" t="s">
        <v>65</v>
      </c>
      <c r="C62" s="39">
        <v>0.1327945972739923</v>
      </c>
      <c r="D62" s="50">
        <v>0.13263324704547247</v>
      </c>
    </row>
    <row r="63" spans="1:4" ht="15">
      <c r="A63" s="48" t="s">
        <v>791</v>
      </c>
      <c r="B63" s="49" t="s">
        <v>465</v>
      </c>
      <c r="C63" s="39">
        <v>0.07109063456199526</v>
      </c>
      <c r="D63" s="45">
        <v>0.07108107528593124</v>
      </c>
    </row>
    <row r="64" spans="1:4" ht="15">
      <c r="A64" s="48" t="s">
        <v>792</v>
      </c>
      <c r="B64" s="49" t="s">
        <v>119</v>
      </c>
      <c r="C64" s="39">
        <v>0.2426265880967564</v>
      </c>
      <c r="D64" s="45">
        <v>0.2419885138874096</v>
      </c>
    </row>
    <row r="65" spans="1:4" ht="15">
      <c r="A65" s="48" t="s">
        <v>793</v>
      </c>
      <c r="B65" s="49" t="s">
        <v>567</v>
      </c>
      <c r="C65" s="39">
        <v>0.07167642474778962</v>
      </c>
      <c r="D65" s="45">
        <v>0.07143055812556583</v>
      </c>
    </row>
    <row r="66" spans="1:4" ht="15">
      <c r="A66" s="48" t="s">
        <v>794</v>
      </c>
      <c r="B66" s="49" t="s">
        <v>99</v>
      </c>
      <c r="C66" s="39">
        <v>0.07911270418632237</v>
      </c>
      <c r="D66" s="45">
        <v>0.07885274789743399</v>
      </c>
    </row>
    <row r="67" spans="1:4" ht="15">
      <c r="A67" s="48" t="s">
        <v>795</v>
      </c>
      <c r="B67" s="49" t="s">
        <v>565</v>
      </c>
      <c r="C67" s="39">
        <v>0.07104601480327968</v>
      </c>
      <c r="D67" s="45">
        <v>0.0710024481092</v>
      </c>
    </row>
    <row r="68" spans="1:4" ht="15">
      <c r="A68" s="48" t="s">
        <v>796</v>
      </c>
      <c r="B68" s="49" t="s">
        <v>475</v>
      </c>
      <c r="C68" s="39">
        <v>0.08635818070052724</v>
      </c>
      <c r="D68" s="45">
        <v>0.08619373552233293</v>
      </c>
    </row>
    <row r="69" spans="1:4" ht="15">
      <c r="A69" s="48" t="s">
        <v>797</v>
      </c>
      <c r="B69" s="49" t="s">
        <v>481</v>
      </c>
      <c r="C69" s="39">
        <v>0.06839772738467978</v>
      </c>
      <c r="D69" s="45">
        <v>0.06825640072221534</v>
      </c>
    </row>
    <row r="70" spans="1:4" ht="15">
      <c r="A70" s="48" t="s">
        <v>798</v>
      </c>
      <c r="B70" s="49" t="s">
        <v>484</v>
      </c>
      <c r="C70" s="39">
        <v>0.07014576012215662</v>
      </c>
      <c r="D70" s="45">
        <v>0.0703097654592128</v>
      </c>
    </row>
    <row r="71" spans="1:4" ht="15">
      <c r="A71" s="48" t="s">
        <v>799</v>
      </c>
      <c r="B71" s="49" t="s">
        <v>492</v>
      </c>
      <c r="C71" s="39">
        <v>0.20465569797800823</v>
      </c>
      <c r="D71" s="45">
        <v>0.20402892697378694</v>
      </c>
    </row>
    <row r="72" spans="1:4" ht="15">
      <c r="A72" s="48" t="s">
        <v>800</v>
      </c>
      <c r="B72" s="49" t="s">
        <v>524</v>
      </c>
      <c r="C72" s="39">
        <v>0.12169986835995106</v>
      </c>
      <c r="D72" s="45">
        <v>0.12134091636650471</v>
      </c>
    </row>
    <row r="73" spans="1:4" ht="15">
      <c r="A73" s="48" t="s">
        <v>801</v>
      </c>
      <c r="B73" s="49" t="s">
        <v>73</v>
      </c>
      <c r="C73" s="39">
        <v>0.07004940433438638</v>
      </c>
      <c r="D73" s="45">
        <v>0.0700375594334995</v>
      </c>
    </row>
    <row r="74" spans="1:4" ht="15">
      <c r="A74" s="48" t="s">
        <v>802</v>
      </c>
      <c r="B74" s="49" t="s">
        <v>536</v>
      </c>
      <c r="C74" s="39">
        <v>0.054548794025817915</v>
      </c>
      <c r="D74" s="45">
        <v>0.05440094103683195</v>
      </c>
    </row>
    <row r="75" spans="1:4" ht="15">
      <c r="A75" s="48" t="s">
        <v>803</v>
      </c>
      <c r="B75" s="49" t="s">
        <v>544</v>
      </c>
      <c r="C75" s="39">
        <v>0.0722560313910654</v>
      </c>
      <c r="D75" s="45">
        <v>0.07205816331319534</v>
      </c>
    </row>
    <row r="76" spans="1:4" ht="15">
      <c r="A76" s="48" t="s">
        <v>804</v>
      </c>
      <c r="B76" s="49" t="s">
        <v>239</v>
      </c>
      <c r="C76" s="39">
        <v>0.25536586042057274</v>
      </c>
      <c r="D76" s="45">
        <v>0.25528583877426053</v>
      </c>
    </row>
    <row r="77" spans="1:4" ht="15">
      <c r="A77" s="48" t="s">
        <v>805</v>
      </c>
      <c r="B77" s="49" t="s">
        <v>549</v>
      </c>
      <c r="C77" s="39">
        <v>0.19243953988425133</v>
      </c>
      <c r="D77" s="45">
        <v>0.1920874892608792</v>
      </c>
    </row>
    <row r="78" spans="1:4" ht="15">
      <c r="A78" s="48" t="s">
        <v>806</v>
      </c>
      <c r="B78" s="49" t="s">
        <v>47</v>
      </c>
      <c r="C78" s="39">
        <v>0.059122468770846065</v>
      </c>
      <c r="D78" s="45">
        <v>0.058957309931184115</v>
      </c>
    </row>
    <row r="79" spans="1:4" ht="15">
      <c r="A79" s="48" t="s">
        <v>807</v>
      </c>
      <c r="B79" s="49" t="s">
        <v>117</v>
      </c>
      <c r="C79" s="39">
        <v>0.2428798998725012</v>
      </c>
      <c r="D79" s="45">
        <v>0.24224817120342182</v>
      </c>
    </row>
    <row r="80" spans="1:4" ht="15">
      <c r="A80" s="48" t="s">
        <v>808</v>
      </c>
      <c r="B80" s="49" t="s">
        <v>121</v>
      </c>
      <c r="C80" s="39">
        <v>0.24322138345401656</v>
      </c>
      <c r="D80" s="45">
        <v>0.2425722449699856</v>
      </c>
    </row>
    <row r="81" spans="1:4" ht="15">
      <c r="A81" s="48" t="s">
        <v>809</v>
      </c>
      <c r="B81" s="49" t="s">
        <v>185</v>
      </c>
      <c r="C81" s="39">
        <v>0.062233601319210054</v>
      </c>
      <c r="D81" s="45">
        <v>0.062094428621209605</v>
      </c>
    </row>
    <row r="82" spans="1:4" ht="15">
      <c r="A82" s="48" t="s">
        <v>810</v>
      </c>
      <c r="B82" s="49" t="s">
        <v>187</v>
      </c>
      <c r="C82" s="39">
        <v>0.16281538548469815</v>
      </c>
      <c r="D82" s="45">
        <v>0.16252394441143747</v>
      </c>
    </row>
    <row r="83" spans="1:4" ht="15">
      <c r="A83" s="48" t="s">
        <v>811</v>
      </c>
      <c r="B83" s="49" t="s">
        <v>179</v>
      </c>
      <c r="C83" s="39">
        <v>0.10390251202181461</v>
      </c>
      <c r="D83" s="45">
        <v>0.10366845977954052</v>
      </c>
    </row>
    <row r="84" spans="1:4" ht="15">
      <c r="A84" s="48" t="s">
        <v>812</v>
      </c>
      <c r="B84" s="49" t="s">
        <v>581</v>
      </c>
      <c r="C84" s="39">
        <v>0.140803811836015</v>
      </c>
      <c r="D84" s="45">
        <v>0.14031585630397744</v>
      </c>
    </row>
    <row r="85" spans="1:4" ht="15">
      <c r="A85" s="48" t="s">
        <v>813</v>
      </c>
      <c r="B85" s="49" t="s">
        <v>435</v>
      </c>
      <c r="C85" s="39">
        <v>0.19904840791070189</v>
      </c>
      <c r="D85" s="45">
        <v>0.1985132010538166</v>
      </c>
    </row>
    <row r="86" spans="1:4" ht="15">
      <c r="A86" s="48" t="s">
        <v>814</v>
      </c>
      <c r="B86" s="49" t="s">
        <v>43</v>
      </c>
      <c r="C86" s="39">
        <v>0.1506456870542679</v>
      </c>
      <c r="D86" s="45">
        <v>0.15033748119682103</v>
      </c>
    </row>
    <row r="87" spans="1:4" ht="15">
      <c r="A87" s="48" t="s">
        <v>815</v>
      </c>
      <c r="B87" s="49" t="s">
        <v>595</v>
      </c>
      <c r="C87" s="39">
        <v>0.07832767112153999</v>
      </c>
      <c r="D87" s="45">
        <v>0.0781582653422187</v>
      </c>
    </row>
    <row r="88" spans="1:4" ht="15">
      <c r="A88" s="48" t="s">
        <v>816</v>
      </c>
      <c r="B88" s="49" t="s">
        <v>601</v>
      </c>
      <c r="C88" s="39">
        <v>0.2190886936303053</v>
      </c>
      <c r="D88" s="45">
        <v>0.21918072804202435</v>
      </c>
    </row>
    <row r="89" spans="1:4" ht="15">
      <c r="A89" s="48" t="s">
        <v>817</v>
      </c>
      <c r="B89" s="49" t="s">
        <v>287</v>
      </c>
      <c r="C89" s="39">
        <v>0.07587707007659492</v>
      </c>
      <c r="D89" s="45">
        <v>0.07570598409760547</v>
      </c>
    </row>
    <row r="90" spans="1:4" ht="15">
      <c r="A90" s="48" t="s">
        <v>818</v>
      </c>
      <c r="B90" s="49" t="s">
        <v>607</v>
      </c>
      <c r="C90" s="39">
        <v>0.06031374479903403</v>
      </c>
      <c r="D90" s="45">
        <v>0.06032357416930357</v>
      </c>
    </row>
    <row r="91" spans="1:4" ht="15">
      <c r="A91" s="48" t="s">
        <v>819</v>
      </c>
      <c r="B91" s="49" t="s">
        <v>597</v>
      </c>
      <c r="C91" s="39">
        <v>0.15807219648935178</v>
      </c>
      <c r="D91" s="45">
        <v>0.15769373505067083</v>
      </c>
    </row>
    <row r="92" spans="1:4" ht="15">
      <c r="A92" s="48" t="s">
        <v>820</v>
      </c>
      <c r="B92" s="49" t="s">
        <v>621</v>
      </c>
      <c r="C92" s="39">
        <v>0.018432744855235515</v>
      </c>
      <c r="D92" s="45">
        <v>0.018374338952836505</v>
      </c>
    </row>
    <row r="93" spans="1:4" ht="15">
      <c r="A93" s="48" t="s">
        <v>821</v>
      </c>
      <c r="B93" s="49" t="s">
        <v>637</v>
      </c>
      <c r="C93" s="39">
        <v>0.0620108174255783</v>
      </c>
      <c r="D93" s="45">
        <v>0.06184523914450845</v>
      </c>
    </row>
    <row r="94" spans="1:4" ht="15">
      <c r="A94" s="48" t="s">
        <v>822</v>
      </c>
      <c r="B94" s="49" t="s">
        <v>629</v>
      </c>
      <c r="C94" s="39">
        <v>0.112772220038694</v>
      </c>
      <c r="D94" s="45">
        <v>0.11268849388526238</v>
      </c>
    </row>
    <row r="95" spans="1:4" ht="15">
      <c r="A95" s="48" t="s">
        <v>823</v>
      </c>
      <c r="B95" s="49" t="s">
        <v>157</v>
      </c>
      <c r="C95" s="39">
        <v>0.13344223783917653</v>
      </c>
      <c r="D95" s="45">
        <v>0.13714584106298894</v>
      </c>
    </row>
    <row r="96" spans="1:4" ht="15">
      <c r="A96" s="48" t="s">
        <v>824</v>
      </c>
      <c r="B96" s="49" t="s">
        <v>627</v>
      </c>
      <c r="C96" s="39">
        <v>0.056733057147523996</v>
      </c>
      <c r="D96" s="45">
        <v>0.056570934901970266</v>
      </c>
    </row>
    <row r="97" spans="1:4" ht="15">
      <c r="A97" s="48" t="s">
        <v>825</v>
      </c>
      <c r="B97" s="49" t="s">
        <v>323</v>
      </c>
      <c r="C97" s="39">
        <v>0.05418352582438603</v>
      </c>
      <c r="D97" s="45">
        <v>0.05404277815850314</v>
      </c>
    </row>
    <row r="98" spans="1:4" ht="15">
      <c r="A98" s="48" t="s">
        <v>826</v>
      </c>
      <c r="B98" s="49" t="s">
        <v>655</v>
      </c>
      <c r="C98" s="39">
        <v>0.059817525762471575</v>
      </c>
      <c r="D98" s="45">
        <v>0.05967519418209424</v>
      </c>
    </row>
    <row r="99" spans="1:4" ht="15">
      <c r="A99" s="48" t="s">
        <v>827</v>
      </c>
      <c r="B99" s="49" t="s">
        <v>651</v>
      </c>
      <c r="C99" s="39">
        <v>0.05470092220963913</v>
      </c>
      <c r="D99" s="45">
        <v>0.05455682230994596</v>
      </c>
    </row>
    <row r="100" spans="1:4" ht="15">
      <c r="A100" s="48"/>
      <c r="B100" s="49"/>
      <c r="C100" s="39"/>
      <c r="D100" s="45"/>
    </row>
    <row r="101" spans="1:4" ht="15">
      <c r="A101" s="48"/>
      <c r="B101" s="49"/>
      <c r="C101" s="39"/>
      <c r="D101" s="45"/>
    </row>
    <row r="102" spans="1:4" ht="15">
      <c r="A102" s="48"/>
      <c r="B102" s="49"/>
      <c r="C102" s="39"/>
      <c r="D102" s="45"/>
    </row>
    <row r="103" spans="1:4" ht="15">
      <c r="A103" s="48"/>
      <c r="B103" s="49"/>
      <c r="C103" s="39"/>
      <c r="D103" s="45"/>
    </row>
    <row r="104" spans="1:4" ht="15">
      <c r="A104" s="48"/>
      <c r="B104" s="49"/>
      <c r="C104" s="39"/>
      <c r="D104" s="45"/>
    </row>
    <row r="105" spans="1:4" ht="15">
      <c r="A105" s="48"/>
      <c r="B105" s="49"/>
      <c r="C105" s="39"/>
      <c r="D105" s="45"/>
    </row>
    <row r="106" spans="1:4" ht="15">
      <c r="A106" s="48"/>
      <c r="B106" s="49"/>
      <c r="C106" s="39"/>
      <c r="D106" s="45"/>
    </row>
    <row r="107" spans="1:4" ht="15">
      <c r="A107" s="48"/>
      <c r="B107" s="49"/>
      <c r="C107" s="39"/>
      <c r="D107" s="45"/>
    </row>
    <row r="108" spans="1:4" ht="15">
      <c r="A108" s="48"/>
      <c r="B108" s="49"/>
      <c r="C108" s="39"/>
      <c r="D108" s="45"/>
    </row>
    <row r="109" spans="1:4" ht="15">
      <c r="A109" s="48"/>
      <c r="B109" s="49"/>
      <c r="C109" s="39"/>
      <c r="D109" s="45"/>
    </row>
    <row r="110" spans="1:4" ht="15">
      <c r="A110" s="48"/>
      <c r="B110" s="49"/>
      <c r="C110" s="39"/>
      <c r="D110" s="45"/>
    </row>
    <row r="111" spans="1:4" ht="15">
      <c r="A111" s="48"/>
      <c r="B111" s="49"/>
      <c r="C111" s="39"/>
      <c r="D111" s="45"/>
    </row>
    <row r="112" spans="1:4" ht="15">
      <c r="A112" s="48"/>
      <c r="B112" s="49"/>
      <c r="C112" s="39"/>
      <c r="D112" s="45"/>
    </row>
    <row r="113" spans="1:4" ht="15">
      <c r="A113" s="48"/>
      <c r="B113" s="49"/>
      <c r="C113" s="39"/>
      <c r="D113" s="45"/>
    </row>
    <row r="114" spans="1:4" ht="15">
      <c r="A114" s="48"/>
      <c r="B114" s="49"/>
      <c r="C114" s="39"/>
      <c r="D114" s="45"/>
    </row>
    <row r="115" spans="1:4" ht="15">
      <c r="A115" s="48"/>
      <c r="B115" s="49"/>
      <c r="C115" s="39"/>
      <c r="D115" s="45"/>
    </row>
    <row r="116" spans="1:4" ht="15">
      <c r="A116" s="48"/>
      <c r="B116" s="49"/>
      <c r="C116" s="39"/>
      <c r="D116" s="45"/>
    </row>
    <row r="117" spans="1:4" ht="15">
      <c r="A117" s="48"/>
      <c r="B117" s="49"/>
      <c r="C117" s="39"/>
      <c r="D117" s="45"/>
    </row>
    <row r="118" spans="1:4" ht="15">
      <c r="A118" s="48"/>
      <c r="B118" s="49"/>
      <c r="C118" s="39"/>
      <c r="D118" s="45"/>
    </row>
    <row r="119" spans="1:4" ht="15">
      <c r="A119" s="48"/>
      <c r="B119" s="49"/>
      <c r="C119" s="39"/>
      <c r="D119" s="45"/>
    </row>
    <row r="120" spans="1:4" ht="15">
      <c r="A120" s="48"/>
      <c r="B120" s="49"/>
      <c r="C120" s="39"/>
      <c r="D120" s="45"/>
    </row>
    <row r="121" spans="1:4" ht="15">
      <c r="A121" s="48"/>
      <c r="B121" s="49"/>
      <c r="C121" s="39"/>
      <c r="D121" s="45"/>
    </row>
    <row r="122" spans="1:4" ht="15">
      <c r="A122" s="48"/>
      <c r="B122" s="49"/>
      <c r="C122" s="39"/>
      <c r="D122" s="45"/>
    </row>
    <row r="123" spans="1:4" ht="15">
      <c r="A123" s="48"/>
      <c r="B123" s="49"/>
      <c r="C123" s="39"/>
      <c r="D123" s="45"/>
    </row>
    <row r="124" spans="1:4" ht="15">
      <c r="A124" s="48"/>
      <c r="B124" s="49"/>
      <c r="C124" s="39"/>
      <c r="D124" s="45"/>
    </row>
    <row r="125" spans="1:4" ht="15">
      <c r="A125" s="48"/>
      <c r="B125" s="49"/>
      <c r="C125" s="39"/>
      <c r="D125" s="45"/>
    </row>
    <row r="126" spans="1:4" ht="15">
      <c r="A126" s="48"/>
      <c r="B126" s="49"/>
      <c r="C126" s="39"/>
      <c r="D126" s="45"/>
    </row>
    <row r="127" spans="1:4" ht="15">
      <c r="A127" s="48"/>
      <c r="B127" s="49"/>
      <c r="C127" s="39"/>
      <c r="D127" s="45"/>
    </row>
    <row r="128" spans="1:4" ht="15">
      <c r="A128" s="48"/>
      <c r="B128" s="49"/>
      <c r="C128" s="39"/>
      <c r="D128" s="45"/>
    </row>
    <row r="129" spans="1:4" ht="15">
      <c r="A129" s="48"/>
      <c r="B129" s="49"/>
      <c r="C129" s="39"/>
      <c r="D129" s="45"/>
    </row>
    <row r="130" spans="1:4" ht="15">
      <c r="A130" s="48"/>
      <c r="B130" s="49"/>
      <c r="C130" s="39"/>
      <c r="D130" s="45"/>
    </row>
    <row r="131" spans="1:4" ht="15">
      <c r="A131" s="48"/>
      <c r="B131" s="49"/>
      <c r="C131" s="39"/>
      <c r="D131" s="45"/>
    </row>
    <row r="132" spans="1:4" ht="15">
      <c r="A132" s="48"/>
      <c r="B132" s="49"/>
      <c r="C132" s="39"/>
      <c r="D132" s="45"/>
    </row>
    <row r="133" spans="1:4" ht="15">
      <c r="A133" s="48"/>
      <c r="B133" s="49"/>
      <c r="C133" s="39"/>
      <c r="D133" s="45"/>
    </row>
    <row r="134" spans="1:4" ht="15">
      <c r="A134" s="48"/>
      <c r="B134" s="49"/>
      <c r="C134" s="39"/>
      <c r="D134" s="45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40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"BAX TIER STRUCTURE ON "&amp;'OPTIONS - MARGIN INTERVALS'!A1</f>
        <v>BAX TIER STRUCTURE ON APRIL 18,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40">
        <v>1</v>
      </c>
      <c r="C5" s="6" t="s">
        <v>828</v>
      </c>
      <c r="D5" s="6">
        <v>202306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7" t="s">
        <v>829</v>
      </c>
      <c r="D6" s="7">
        <v>202309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33">
        <v>2</v>
      </c>
      <c r="C7" s="8" t="s">
        <v>830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831</v>
      </c>
      <c r="D8" s="7">
        <v>202403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33">
        <v>3</v>
      </c>
      <c r="C9" s="8" t="s">
        <v>832</v>
      </c>
      <c r="D9" s="8">
        <v>202406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5"/>
      <c r="C10" s="6" t="s">
        <v>833</v>
      </c>
      <c r="D10" s="6">
        <v>202409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5"/>
      <c r="C11" s="6" t="s">
        <v>834</v>
      </c>
      <c r="D11" s="6">
        <v>202412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4"/>
      <c r="C12" s="7" t="s">
        <v>835</v>
      </c>
      <c r="D12" s="7">
        <v>202503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33">
        <v>4</v>
      </c>
      <c r="C13" s="9" t="s">
        <v>836</v>
      </c>
      <c r="D13" s="9">
        <v>202506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5"/>
      <c r="C14" s="6" t="s">
        <v>837</v>
      </c>
      <c r="D14" s="6">
        <v>202509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5"/>
      <c r="C15" s="6" t="s">
        <v>838</v>
      </c>
      <c r="D15" s="6">
        <v>202512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4"/>
      <c r="C16" s="7" t="s">
        <v>839</v>
      </c>
      <c r="D16" s="7">
        <v>202603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4" t="str">
        <f>"INTRA-COMMODITY SPREAD CHARGES - QUARTELY BUTTERFLY ON "&amp;'OPTIONS - MARGIN INTERVALS'!A1</f>
        <v>INTRA-COMMODITY SPREAD CHARGES - QUARTELY BUTTERFLY ON APRIL 18, 2023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6" t="s">
        <v>2</v>
      </c>
      <c r="C19" s="138" t="s">
        <v>3</v>
      </c>
      <c r="D19" s="138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7"/>
      <c r="C20" s="139"/>
      <c r="D20" s="139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840</v>
      </c>
      <c r="C21" s="12">
        <v>335</v>
      </c>
      <c r="D21" s="12">
        <v>333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841</v>
      </c>
      <c r="C22" s="13">
        <v>118</v>
      </c>
      <c r="D22" s="13">
        <v>117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842</v>
      </c>
      <c r="C23" s="13">
        <v>260</v>
      </c>
      <c r="D23" s="13">
        <v>260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843</v>
      </c>
      <c r="C24" s="13">
        <v>243</v>
      </c>
      <c r="D24" s="13">
        <v>248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844</v>
      </c>
      <c r="C25" s="13">
        <v>365</v>
      </c>
      <c r="D25" s="13">
        <v>374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845</v>
      </c>
      <c r="C26" s="13">
        <v>439</v>
      </c>
      <c r="D26" s="13">
        <v>447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846</v>
      </c>
      <c r="C27" s="13">
        <v>207</v>
      </c>
      <c r="D27" s="13">
        <v>215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847</v>
      </c>
      <c r="C28" s="13">
        <v>211</v>
      </c>
      <c r="D28" s="13">
        <v>217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848</v>
      </c>
      <c r="C29" s="13">
        <v>482</v>
      </c>
      <c r="D29" s="13">
        <v>484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849</v>
      </c>
      <c r="C30" s="14">
        <v>480</v>
      </c>
      <c r="D30" s="14">
        <v>482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4" t="str">
        <f>"INTRA-COMMODITY SPREAD CHARGES - SIX-MONTHLY BUTTERFLY ON "&amp;'OPTIONS - MARGIN INTERVALS'!A1</f>
        <v>INTRA-COMMODITY SPREAD CHARGES - SIX-MONTHLY BUTTERFLY ON APRIL 18, 2023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6" t="s">
        <v>2</v>
      </c>
      <c r="C33" s="128" t="s">
        <v>3</v>
      </c>
      <c r="D33" s="128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7"/>
      <c r="C34" s="129"/>
      <c r="D34" s="129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850</v>
      </c>
      <c r="C35" s="19">
        <v>1050</v>
      </c>
      <c r="D35" s="19">
        <v>1047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851</v>
      </c>
      <c r="C36" s="19">
        <v>461</v>
      </c>
      <c r="D36" s="19">
        <v>461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852</v>
      </c>
      <c r="C37" s="19">
        <v>541</v>
      </c>
      <c r="D37" s="19">
        <v>537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853</v>
      </c>
      <c r="C38" s="19">
        <v>495</v>
      </c>
      <c r="D38" s="19">
        <v>493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854</v>
      </c>
      <c r="C39" s="19">
        <v>172</v>
      </c>
      <c r="D39" s="19">
        <v>175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855</v>
      </c>
      <c r="C40" s="19">
        <v>189</v>
      </c>
      <c r="D40" s="19">
        <v>193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856</v>
      </c>
      <c r="C41" s="19">
        <v>176</v>
      </c>
      <c r="D41" s="19">
        <v>181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857</v>
      </c>
      <c r="C42" s="20">
        <v>173</v>
      </c>
      <c r="D42" s="20">
        <v>181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4" t="str">
        <f>"INTRA-COMMODITY SPREAD CHARGES - NINE-MONTHLY BUTTERFLY ON "&amp;'OPTIONS - MARGIN INTERVALS'!A1</f>
        <v>INTRA-COMMODITY SPREAD CHARGES - NINE-MONTHLY BUTTERFLY ON APRIL 18, 2023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6" t="s">
        <v>2</v>
      </c>
      <c r="C45" s="128" t="s">
        <v>3</v>
      </c>
      <c r="D45" s="128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7"/>
      <c r="C46" s="129"/>
      <c r="D46" s="129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858</v>
      </c>
      <c r="C47" s="19">
        <v>1444</v>
      </c>
      <c r="D47" s="19">
        <v>1441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859</v>
      </c>
      <c r="C48" s="19">
        <v>706</v>
      </c>
      <c r="D48" s="19">
        <v>700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860</v>
      </c>
      <c r="C49" s="19">
        <v>520</v>
      </c>
      <c r="D49" s="19">
        <v>522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861</v>
      </c>
      <c r="C50" s="19">
        <v>446</v>
      </c>
      <c r="D50" s="19">
        <v>446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862</v>
      </c>
      <c r="C51" s="19">
        <v>411</v>
      </c>
      <c r="D51" s="19">
        <v>413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863</v>
      </c>
      <c r="C52" s="20">
        <v>312</v>
      </c>
      <c r="D52" s="20">
        <v>315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4" t="str">
        <f>"INTRA-COMMODITY SPREAD CHARGES - YEARLY BUTTERFLY ON "&amp;'OPTIONS - MARGIN INTERVALS'!A1</f>
        <v>INTRA-COMMODITY SPREAD CHARGES - YEARLY BUTTERFLY ON APRIL 18, 2023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6" t="s">
        <v>2</v>
      </c>
      <c r="C55" s="128" t="s">
        <v>3</v>
      </c>
      <c r="D55" s="128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7"/>
      <c r="C56" s="129"/>
      <c r="D56" s="129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864</v>
      </c>
      <c r="C57" s="19">
        <v>1223</v>
      </c>
      <c r="D57" s="19">
        <v>1221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865</v>
      </c>
      <c r="C58" s="19">
        <v>501</v>
      </c>
      <c r="D58" s="19">
        <v>501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866</v>
      </c>
      <c r="C59" s="19">
        <v>685</v>
      </c>
      <c r="D59" s="19">
        <v>685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867</v>
      </c>
      <c r="C60" s="20">
        <v>643</v>
      </c>
      <c r="D60" s="20">
        <v>638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4" t="str">
        <f>"INTRA-COMMODITY SPREAD CHARGES - INTER-MONTH STRATEGY ON "&amp;'OPTIONS - MARGIN INTERVALS'!A1</f>
        <v>INTRA-COMMODITY SPREAD CHARGES - INTER-MONTH STRATEGY ON APRIL 18, 2023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6" t="s">
        <v>0</v>
      </c>
      <c r="B63" s="130">
        <v>1</v>
      </c>
      <c r="C63" s="130">
        <v>2</v>
      </c>
      <c r="D63" s="130">
        <v>3</v>
      </c>
      <c r="E63" s="128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7"/>
      <c r="B64" s="131"/>
      <c r="C64" s="131">
        <v>2</v>
      </c>
      <c r="D64" s="131">
        <v>3</v>
      </c>
      <c r="E64" s="132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861</v>
      </c>
      <c r="C65" s="24">
        <v>978</v>
      </c>
      <c r="D65" s="25">
        <v>983</v>
      </c>
      <c r="E65" s="26">
        <v>1148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324</v>
      </c>
      <c r="D66" s="29">
        <v>1039</v>
      </c>
      <c r="E66" s="30">
        <v>938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711</v>
      </c>
      <c r="E67" s="30">
        <v>603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281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9"/>
  <sheetViews>
    <sheetView view="pageBreakPreview" zoomScale="80" zoomScaleSheetLayoutView="80" workbookViewId="0" topLeftCell="A1">
      <selection activeCell="L20" sqref="L20:M22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"COA TIER STRUCTURE ON "&amp;'OPTIONS - MARGIN INTERVALS'!A1</f>
        <v>COA TIER STRUCTURE ON APRIL 18,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0">
        <v>1</v>
      </c>
      <c r="C5" s="6" t="s">
        <v>868</v>
      </c>
      <c r="D5" s="6">
        <v>202305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.75" customHeight="1">
      <c r="A6" s="3"/>
      <c r="B6" s="135"/>
      <c r="C6" s="96" t="s">
        <v>869</v>
      </c>
      <c r="D6" s="95">
        <v>202306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 customHeight="1">
      <c r="A7" s="3"/>
      <c r="B7" s="135"/>
      <c r="C7" s="6" t="s">
        <v>870</v>
      </c>
      <c r="D7" s="9">
        <v>202307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.75" customHeight="1" thickBot="1">
      <c r="A8" s="3"/>
      <c r="B8" s="134"/>
      <c r="C8" s="7" t="s">
        <v>871</v>
      </c>
      <c r="D8" s="7">
        <v>202308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10"/>
      <c r="B9" s="11"/>
      <c r="C9" s="3"/>
      <c r="D9" s="3"/>
      <c r="E9" s="3"/>
      <c r="F9" s="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2" customFormat="1" ht="50.1" customHeight="1" thickBot="1">
      <c r="A10" s="124" t="str">
        <f>"INTRA-COMMODITY SPREAD CHARGES - MONTHLY BUTTERFLY ON "&amp;'OPTIONS - MARGIN INTERVALS'!A1</f>
        <v>INTRA-COMMODITY SPREAD CHARGES - MONTHLY BUTTERFLY ON APRIL 18, 2023</v>
      </c>
      <c r="B10" s="125"/>
      <c r="C10" s="125"/>
      <c r="D10" s="125"/>
      <c r="E10" s="125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</row>
    <row r="11" spans="1:153" s="2" customFormat="1" ht="15" customHeight="1">
      <c r="A11" s="3"/>
      <c r="B11" s="136" t="s">
        <v>2</v>
      </c>
      <c r="C11" s="138" t="s">
        <v>3</v>
      </c>
      <c r="D11" s="138" t="s">
        <v>1</v>
      </c>
      <c r="E11" s="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3" s="2" customFormat="1" ht="15" customHeight="1" thickBot="1">
      <c r="A12" s="3"/>
      <c r="B12" s="137"/>
      <c r="C12" s="139"/>
      <c r="D12" s="139"/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</row>
    <row r="13" spans="1:153" s="2" customFormat="1" ht="14.25" customHeight="1">
      <c r="A13" s="3"/>
      <c r="B13" s="86" t="s">
        <v>872</v>
      </c>
      <c r="C13" s="13">
        <v>2631</v>
      </c>
      <c r="D13" s="13">
        <v>2617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</row>
    <row r="14" spans="1:153" s="2" customFormat="1" ht="15" customHeight="1" thickBot="1">
      <c r="A14" s="3"/>
      <c r="B14" s="87" t="s">
        <v>873</v>
      </c>
      <c r="C14" s="14">
        <v>2314</v>
      </c>
      <c r="D14" s="14">
        <v>2303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</row>
    <row r="15" spans="1:153" s="18" customFormat="1" ht="14.25">
      <c r="A15" s="15"/>
      <c r="B15" s="16"/>
      <c r="C15" s="17"/>
      <c r="D15" s="17"/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</row>
    <row r="16" spans="1:153" s="18" customFormat="1" ht="50.1" customHeight="1" thickBot="1">
      <c r="A16" s="124" t="str">
        <f>"INTRA-COMMODITY SPREAD CHARGES - INTER-MONTH STRATEGY ON "&amp;'OPTIONS - MARGIN INTERVALS'!A1</f>
        <v>INTRA-COMMODITY SPREAD CHARGES - INTER-MONTH STRATEGY ON APRIL 18, 2023</v>
      </c>
      <c r="B16" s="125"/>
      <c r="C16" s="125"/>
      <c r="D16" s="125"/>
      <c r="E16" s="125"/>
      <c r="F16" s="1"/>
      <c r="G16" s="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</row>
    <row r="17" spans="2:154" s="18" customFormat="1" ht="14.25" customHeight="1">
      <c r="B17" s="126" t="s">
        <v>0</v>
      </c>
      <c r="C17" s="138">
        <v>1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2:154" s="18" customFormat="1" ht="15" customHeight="1" thickBot="1">
      <c r="B18" s="127"/>
      <c r="C18" s="14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</row>
    <row r="19" spans="2:154" s="18" customFormat="1" ht="15">
      <c r="B19" s="22">
        <v>1</v>
      </c>
      <c r="C19" s="97">
        <v>1529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</row>
    <row r="20" ht="14.25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C17:C18"/>
    <mergeCell ref="A16:E16"/>
    <mergeCell ref="B17:B18"/>
    <mergeCell ref="A10:E10"/>
    <mergeCell ref="B11:B12"/>
    <mergeCell ref="C11:C12"/>
    <mergeCell ref="D11:D12"/>
  </mergeCells>
  <conditionalFormatting sqref="C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34">
      <selection activeCell="D72" sqref="D72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"CRA TIER STRUCTURE ON "&amp;'OPTIONS - MARGIN INTERVALS'!A1</f>
        <v>CRA TIER STRUCTURE ON APRIL 18,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0">
        <v>1</v>
      </c>
      <c r="C5" s="6" t="s">
        <v>874</v>
      </c>
      <c r="D5" s="6">
        <v>202306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7" t="s">
        <v>875</v>
      </c>
      <c r="D6" s="7">
        <v>202309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2</v>
      </c>
      <c r="C7" s="8" t="s">
        <v>876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877</v>
      </c>
      <c r="D8" s="7">
        <v>202403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3</v>
      </c>
      <c r="C9" s="8" t="s">
        <v>878</v>
      </c>
      <c r="D9" s="8">
        <v>202406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5"/>
      <c r="C10" s="6" t="s">
        <v>879</v>
      </c>
      <c r="D10" s="6">
        <v>202409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5"/>
      <c r="C11" s="6" t="s">
        <v>880</v>
      </c>
      <c r="D11" s="6">
        <v>202412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4"/>
      <c r="C12" s="7" t="s">
        <v>881</v>
      </c>
      <c r="D12" s="7">
        <v>202503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3">
        <v>4</v>
      </c>
      <c r="C13" s="9" t="s">
        <v>882</v>
      </c>
      <c r="D13" s="9">
        <v>202506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5"/>
      <c r="C14" s="6" t="s">
        <v>883</v>
      </c>
      <c r="D14" s="6">
        <v>202509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5"/>
      <c r="C15" s="6" t="s">
        <v>884</v>
      </c>
      <c r="D15" s="6">
        <v>202512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4"/>
      <c r="C16" s="7" t="s">
        <v>885</v>
      </c>
      <c r="D16" s="7">
        <v>202603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4" t="str">
        <f>"INTRA-COMMODITY SPREAD CHARGES - QUARTELY BUTTERFLY ON "&amp;'OPTIONS - MARGIN INTERVALS'!A1</f>
        <v>INTRA-COMMODITY SPREAD CHARGES - QUARTELY BUTTERFLY ON APRIL 18, 2023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6" t="s">
        <v>2</v>
      </c>
      <c r="C19" s="138" t="s">
        <v>3</v>
      </c>
      <c r="D19" s="138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7"/>
      <c r="C20" s="139"/>
      <c r="D20" s="139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886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887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888</v>
      </c>
      <c r="C23" s="13">
        <v>35</v>
      </c>
      <c r="D23" s="13">
        <v>34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889</v>
      </c>
      <c r="C24" s="13">
        <v>97</v>
      </c>
      <c r="D24" s="13">
        <v>98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890</v>
      </c>
      <c r="C25" s="13">
        <v>494</v>
      </c>
      <c r="D25" s="13">
        <v>500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891</v>
      </c>
      <c r="C26" s="13">
        <v>825</v>
      </c>
      <c r="D26" s="13">
        <v>823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892</v>
      </c>
      <c r="C27" s="13">
        <v>272</v>
      </c>
      <c r="D27" s="13">
        <v>277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893</v>
      </c>
      <c r="C28" s="13">
        <v>150</v>
      </c>
      <c r="D28" s="13">
        <v>159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894</v>
      </c>
      <c r="C29" s="13">
        <v>493</v>
      </c>
      <c r="D29" s="13">
        <v>496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895</v>
      </c>
      <c r="C30" s="14">
        <v>486</v>
      </c>
      <c r="D30" s="14">
        <v>489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4" t="str">
        <f>"INTRA-COMMODITY SPREAD CHARGES - SIX-MONTHLY BUTTERFLY ON "&amp;'OPTIONS - MARGIN INTERVALS'!A1</f>
        <v>INTRA-COMMODITY SPREAD CHARGES - SIX-MONTHLY BUTTERFLY ON APRIL 18, 2023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6" t="s">
        <v>2</v>
      </c>
      <c r="C33" s="128" t="s">
        <v>3</v>
      </c>
      <c r="D33" s="128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7"/>
      <c r="C34" s="129"/>
      <c r="D34" s="129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896</v>
      </c>
      <c r="C35" s="19">
        <v>600</v>
      </c>
      <c r="D35" s="19">
        <v>603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897</v>
      </c>
      <c r="C36" s="19">
        <v>578</v>
      </c>
      <c r="D36" s="19">
        <v>576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898</v>
      </c>
      <c r="C37" s="19">
        <v>276</v>
      </c>
      <c r="D37" s="19">
        <v>271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899</v>
      </c>
      <c r="C38" s="19">
        <v>499</v>
      </c>
      <c r="D38" s="19">
        <v>496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900</v>
      </c>
      <c r="C39" s="19">
        <v>653</v>
      </c>
      <c r="D39" s="19">
        <v>654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901</v>
      </c>
      <c r="C40" s="19">
        <v>187</v>
      </c>
      <c r="D40" s="19">
        <v>193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902</v>
      </c>
      <c r="C41" s="19">
        <v>477</v>
      </c>
      <c r="D41" s="19">
        <v>480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903</v>
      </c>
      <c r="C42" s="20">
        <v>81</v>
      </c>
      <c r="D42" s="20">
        <v>93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4" t="str">
        <f>"INTRA-COMMODITY SPREAD CHARGES - NINE-MONTHLY BUTTERFLY ON "&amp;'OPTIONS - MARGIN INTERVALS'!A1</f>
        <v>INTRA-COMMODITY SPREAD CHARGES - NINE-MONTHLY BUTTERFLY ON APRIL 18, 2023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6" t="s">
        <v>2</v>
      </c>
      <c r="C45" s="128" t="s">
        <v>3</v>
      </c>
      <c r="D45" s="128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7"/>
      <c r="C46" s="129"/>
      <c r="D46" s="129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904</v>
      </c>
      <c r="C47" s="19">
        <v>929</v>
      </c>
      <c r="D47" s="19">
        <v>928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905</v>
      </c>
      <c r="C48" s="19">
        <v>569</v>
      </c>
      <c r="D48" s="19">
        <v>562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906</v>
      </c>
      <c r="C49" s="19">
        <v>522</v>
      </c>
      <c r="D49" s="19">
        <v>521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907</v>
      </c>
      <c r="C50" s="19">
        <v>541</v>
      </c>
      <c r="D50" s="19">
        <v>540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908</v>
      </c>
      <c r="C51" s="19">
        <v>354</v>
      </c>
      <c r="D51" s="19">
        <v>357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909</v>
      </c>
      <c r="C52" s="20">
        <v>484</v>
      </c>
      <c r="D52" s="20">
        <v>487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4" t="str">
        <f>"INTRA-COMMODITY SPREAD CHARGES - YEARLY BUTTERFLY ON "&amp;'OPTIONS - MARGIN INTERVALS'!A1</f>
        <v>INTRA-COMMODITY SPREAD CHARGES - YEARLY BUTTERFLY ON APRIL 18, 2023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6" t="s">
        <v>2</v>
      </c>
      <c r="C55" s="128" t="s">
        <v>3</v>
      </c>
      <c r="D55" s="128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7"/>
      <c r="C56" s="129"/>
      <c r="D56" s="129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910</v>
      </c>
      <c r="C57" s="19">
        <v>646</v>
      </c>
      <c r="D57" s="19">
        <v>646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911</v>
      </c>
      <c r="C58" s="19">
        <v>543</v>
      </c>
      <c r="D58" s="19">
        <v>543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912</v>
      </c>
      <c r="C59" s="19">
        <v>789</v>
      </c>
      <c r="D59" s="19">
        <v>787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913</v>
      </c>
      <c r="C60" s="20">
        <v>260</v>
      </c>
      <c r="D60" s="20">
        <v>261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4" t="str">
        <f>"INTRA-COMMODITY SPREAD CHARGES - INTER-MONTH STRATEGY ON "&amp;'OPTIONS - MARGIN INTERVALS'!A1</f>
        <v>INTRA-COMMODITY SPREAD CHARGES - INTER-MONTH STRATEGY ON APRIL 18, 2023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6" t="s">
        <v>0</v>
      </c>
      <c r="B63" s="130">
        <v>1</v>
      </c>
      <c r="C63" s="130">
        <v>2</v>
      </c>
      <c r="D63" s="130">
        <v>3</v>
      </c>
      <c r="E63" s="128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7"/>
      <c r="B64" s="131"/>
      <c r="C64" s="131">
        <v>2</v>
      </c>
      <c r="D64" s="131">
        <v>3</v>
      </c>
      <c r="E64" s="132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525</v>
      </c>
      <c r="C65" s="24">
        <v>598</v>
      </c>
      <c r="D65" s="25">
        <v>603</v>
      </c>
      <c r="E65" s="26">
        <v>599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350</v>
      </c>
      <c r="D66" s="29">
        <v>697</v>
      </c>
      <c r="E66" s="30">
        <v>1123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765</v>
      </c>
      <c r="E67" s="30">
        <v>657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292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"SDV TIER STRUCTURE ON "&amp;'OPTIONS - MARGIN INTERVALS'!A1</f>
        <v>SDV TIER STRUCTURE ON APRIL 18,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914</v>
      </c>
      <c r="D5" s="6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915</v>
      </c>
      <c r="D6" s="94">
        <v>202412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3</v>
      </c>
      <c r="C7" s="8" t="s">
        <v>916</v>
      </c>
      <c r="D7" s="8">
        <v>202512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5"/>
      <c r="C8" s="6" t="s">
        <v>917</v>
      </c>
      <c r="D8" s="6">
        <v>202612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4"/>
      <c r="C9" s="7" t="s">
        <v>918</v>
      </c>
      <c r="D9" s="7">
        <v>202712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50.1" customHeight="1" thickBot="1">
      <c r="A11" s="124" t="str">
        <f>"INTRA-COMMODITY SPREAD CHARGES - INTER-MONTH STRATEGY ON "&amp;'OPTIONS - MARGIN INTERVALS'!A1</f>
        <v>INTRA-COMMODITY SPREAD CHARGES - INTER-MONTH STRATEGY ON APRIL 18, 2023</v>
      </c>
      <c r="B11" s="125"/>
      <c r="C11" s="125"/>
      <c r="D11" s="125"/>
      <c r="E11" s="125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6" t="s">
        <v>0</v>
      </c>
      <c r="B12" s="130">
        <v>1</v>
      </c>
      <c r="C12" s="130">
        <v>2</v>
      </c>
      <c r="D12" s="128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27"/>
      <c r="B13" s="131"/>
      <c r="C13" s="131">
        <v>2</v>
      </c>
      <c r="D13" s="132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209</v>
      </c>
      <c r="D14" s="26">
        <v>186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253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141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"SXF TIER STRUCTURE ON "&amp;'OPTIONS - MARGIN INTERVALS'!A1</f>
        <v>SXF TIER STRUCTURE ON APRIL 18,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3">
        <v>1</v>
      </c>
      <c r="C5" s="8" t="s">
        <v>919</v>
      </c>
      <c r="D5" s="8">
        <v>202306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5"/>
      <c r="C6" s="6" t="s">
        <v>920</v>
      </c>
      <c r="D6" s="7">
        <v>202309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5"/>
      <c r="C7" s="6" t="s">
        <v>921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922</v>
      </c>
      <c r="D8" s="7">
        <v>202403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2</v>
      </c>
      <c r="C9" s="8" t="s">
        <v>923</v>
      </c>
      <c r="D9" s="8">
        <v>202412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4"/>
      <c r="C10" s="7" t="s">
        <v>924</v>
      </c>
      <c r="D10" s="7">
        <v>202512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3">
        <v>3</v>
      </c>
      <c r="C11" s="8" t="s">
        <v>925</v>
      </c>
      <c r="D11" s="8">
        <v>202612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4"/>
      <c r="C12" s="7" t="s">
        <v>926</v>
      </c>
      <c r="D12" s="7">
        <v>202712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4" t="str">
        <f>"INTRA-COMMODITY SPREAD CHARGES - INTER-MONTH STRATEGY ON "&amp;'OPTIONS - MARGIN INTERVALS'!A1</f>
        <v>INTRA-COMMODITY SPREAD CHARGES - INTER-MONTH STRATEGY ON APRIL 18, 2023</v>
      </c>
      <c r="B14" s="125"/>
      <c r="C14" s="125"/>
      <c r="D14" s="125"/>
      <c r="E14" s="125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6" t="s">
        <v>0</v>
      </c>
      <c r="B15" s="146">
        <v>1</v>
      </c>
      <c r="C15" s="146">
        <v>2</v>
      </c>
      <c r="D15" s="138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27"/>
      <c r="B16" s="147"/>
      <c r="C16" s="147">
        <v>2</v>
      </c>
      <c r="D16" s="145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1485</v>
      </c>
      <c r="D17" s="26">
        <v>2852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658</v>
      </c>
      <c r="D18" s="30">
        <v>3027</v>
      </c>
      <c r="E18" s="3"/>
    </row>
    <row r="19" spans="1:5" ht="15" customHeight="1" thickBot="1">
      <c r="A19" s="32">
        <v>3</v>
      </c>
      <c r="B19" s="33"/>
      <c r="C19" s="34"/>
      <c r="D19" s="36">
        <v>2578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55"/>
      <c r="B1" s="156"/>
      <c r="C1" s="156"/>
      <c r="D1" s="157"/>
    </row>
    <row r="2" spans="1:4" ht="50.1" customHeight="1" thickBot="1">
      <c r="A2" s="158" t="str">
        <f>"INTRA-COMMODITY (Inter-Month) SPREAD CHARGES EFFECTIVE ON "&amp;'OPTIONS - MARGIN INTERVALS'!A1</f>
        <v>INTRA-COMMODITY (Inter-Month) SPREAD CHARGES EFFECTIVE ON APRIL 18, 2023</v>
      </c>
      <c r="B2" s="159"/>
      <c r="C2" s="159"/>
      <c r="D2" s="160"/>
    </row>
    <row r="3" spans="1:4" ht="12.75" customHeight="1">
      <c r="A3" s="151" t="s">
        <v>17</v>
      </c>
      <c r="B3" s="153" t="s">
        <v>12</v>
      </c>
      <c r="C3" s="153" t="s">
        <v>18</v>
      </c>
      <c r="D3" s="153" t="s">
        <v>19</v>
      </c>
    </row>
    <row r="4" spans="1:4" ht="30" customHeight="1" thickBot="1">
      <c r="A4" s="152"/>
      <c r="B4" s="154"/>
      <c r="C4" s="154"/>
      <c r="D4" s="154"/>
    </row>
    <row r="5" spans="1:4" ht="15">
      <c r="A5" s="65" t="s">
        <v>680</v>
      </c>
      <c r="B5" s="66" t="s">
        <v>681</v>
      </c>
      <c r="C5" s="67">
        <v>450</v>
      </c>
      <c r="D5" s="68">
        <v>450</v>
      </c>
    </row>
    <row r="6" spans="1:4" ht="15">
      <c r="A6" s="65" t="s">
        <v>682</v>
      </c>
      <c r="B6" s="66" t="s">
        <v>683</v>
      </c>
      <c r="C6" s="67">
        <v>450</v>
      </c>
      <c r="D6" s="68">
        <v>450</v>
      </c>
    </row>
    <row r="7" spans="1:4" ht="15">
      <c r="A7" s="65" t="s">
        <v>684</v>
      </c>
      <c r="B7" s="66" t="s">
        <v>685</v>
      </c>
      <c r="C7" s="67">
        <v>225</v>
      </c>
      <c r="D7" s="68">
        <v>225</v>
      </c>
    </row>
    <row r="8" spans="1:4" ht="15">
      <c r="A8" s="65" t="s">
        <v>693</v>
      </c>
      <c r="B8" s="66" t="s">
        <v>694</v>
      </c>
      <c r="C8" s="67">
        <v>450</v>
      </c>
      <c r="D8" s="68">
        <v>450</v>
      </c>
    </row>
    <row r="9" spans="1:4" ht="15">
      <c r="A9" s="65" t="s">
        <v>695</v>
      </c>
      <c r="B9" s="66" t="s">
        <v>696</v>
      </c>
      <c r="C9" s="67">
        <v>200</v>
      </c>
      <c r="D9" s="68">
        <v>200</v>
      </c>
    </row>
    <row r="10" spans="1:4" ht="15">
      <c r="A10" s="63" t="s">
        <v>697</v>
      </c>
      <c r="B10" s="49" t="s">
        <v>698</v>
      </c>
      <c r="C10" s="67">
        <v>200</v>
      </c>
      <c r="D10" s="68">
        <v>200</v>
      </c>
    </row>
    <row r="11" spans="1:4" ht="15">
      <c r="A11" s="65" t="s">
        <v>703</v>
      </c>
      <c r="B11" s="66" t="s">
        <v>704</v>
      </c>
      <c r="C11" s="90">
        <v>125</v>
      </c>
      <c r="D11" s="91">
        <v>125</v>
      </c>
    </row>
    <row r="12" spans="1:4" ht="15">
      <c r="A12" s="65" t="s">
        <v>705</v>
      </c>
      <c r="B12" s="66" t="s">
        <v>706</v>
      </c>
      <c r="C12" s="67">
        <v>100</v>
      </c>
      <c r="D12" s="68">
        <v>100</v>
      </c>
    </row>
    <row r="13" spans="1:4" ht="15">
      <c r="A13" s="65" t="s">
        <v>707</v>
      </c>
      <c r="B13" s="66" t="s">
        <v>708</v>
      </c>
      <c r="C13" s="67">
        <v>100</v>
      </c>
      <c r="D13" s="68">
        <v>100</v>
      </c>
    </row>
    <row r="14" spans="1:4" ht="15">
      <c r="A14" s="65" t="s">
        <v>709</v>
      </c>
      <c r="B14" s="66" t="s">
        <v>710</v>
      </c>
      <c r="C14" s="67">
        <v>100</v>
      </c>
      <c r="D14" s="68">
        <v>100</v>
      </c>
    </row>
    <row r="15" spans="1:4" ht="15">
      <c r="A15" s="65" t="s">
        <v>713</v>
      </c>
      <c r="B15" s="69" t="s">
        <v>714</v>
      </c>
      <c r="C15" s="67">
        <v>100</v>
      </c>
      <c r="D15" s="68">
        <v>100</v>
      </c>
    </row>
    <row r="16" spans="1:4" ht="15">
      <c r="A16" s="65" t="s">
        <v>715</v>
      </c>
      <c r="B16" s="69" t="s">
        <v>716</v>
      </c>
      <c r="C16" s="67">
        <v>100</v>
      </c>
      <c r="D16" s="68">
        <v>100</v>
      </c>
    </row>
    <row r="17" spans="1:4" ht="15">
      <c r="A17" s="65" t="s">
        <v>717</v>
      </c>
      <c r="B17" s="69" t="s">
        <v>718</v>
      </c>
      <c r="C17" s="67">
        <v>100</v>
      </c>
      <c r="D17" s="68">
        <v>100</v>
      </c>
    </row>
    <row r="18" spans="1:4" ht="15">
      <c r="A18" s="65" t="s">
        <v>719</v>
      </c>
      <c r="B18" s="69" t="s">
        <v>720</v>
      </c>
      <c r="C18" s="67">
        <v>125</v>
      </c>
      <c r="D18" s="68">
        <v>125</v>
      </c>
    </row>
    <row r="19" spans="1:4" ht="15">
      <c r="A19" s="65" t="s">
        <v>721</v>
      </c>
      <c r="B19" s="66" t="s">
        <v>722</v>
      </c>
      <c r="C19" s="67">
        <v>100</v>
      </c>
      <c r="D19" s="68">
        <v>100</v>
      </c>
    </row>
    <row r="20" spans="1:4" ht="15">
      <c r="A20" s="65" t="s">
        <v>723</v>
      </c>
      <c r="B20" s="69" t="s">
        <v>724</v>
      </c>
      <c r="C20" s="67">
        <v>100</v>
      </c>
      <c r="D20" s="70">
        <v>100</v>
      </c>
    </row>
    <row r="21" spans="1:4" ht="15">
      <c r="A21" s="65" t="s">
        <v>725</v>
      </c>
      <c r="B21" s="69" t="s">
        <v>726</v>
      </c>
      <c r="C21" s="67">
        <v>100</v>
      </c>
      <c r="D21" s="70">
        <v>100</v>
      </c>
    </row>
    <row r="22" spans="1:4" ht="15">
      <c r="A22" s="65" t="s">
        <v>727</v>
      </c>
      <c r="B22" s="69" t="s">
        <v>728</v>
      </c>
      <c r="C22" s="67">
        <v>100</v>
      </c>
      <c r="D22" s="70">
        <v>100</v>
      </c>
    </row>
    <row r="23" spans="1:4" ht="15">
      <c r="A23" s="65" t="s">
        <v>729</v>
      </c>
      <c r="B23" s="69" t="s">
        <v>730</v>
      </c>
      <c r="C23" s="67">
        <v>100</v>
      </c>
      <c r="D23" s="70">
        <v>100</v>
      </c>
    </row>
    <row r="24" spans="1:4" ht="15">
      <c r="A24" s="65" t="s">
        <v>731</v>
      </c>
      <c r="B24" s="69" t="s">
        <v>732</v>
      </c>
      <c r="C24" s="67">
        <v>100</v>
      </c>
      <c r="D24" s="70">
        <v>100</v>
      </c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48" t="str">
        <f>"SHARE FUTURES INTRA-COMMODITY (Inter-Month) SPREAD CHARGES EFFECTIVE ON "&amp;'OPTIONS - MARGIN INTERVALS'!A1</f>
        <v>SHARE FUTURES INTRA-COMMODITY (Inter-Month) SPREAD CHARGES EFFECTIVE ON APRIL 18, 2023</v>
      </c>
      <c r="B30" s="149"/>
      <c r="C30" s="149"/>
      <c r="D30" s="150"/>
    </row>
    <row r="31" spans="1:4" ht="15" customHeight="1">
      <c r="A31" s="151" t="s">
        <v>17</v>
      </c>
      <c r="B31" s="153" t="s">
        <v>12</v>
      </c>
      <c r="C31" s="153" t="s">
        <v>18</v>
      </c>
      <c r="D31" s="153" t="s">
        <v>19</v>
      </c>
    </row>
    <row r="32" spans="1:4" ht="15.75" thickBot="1">
      <c r="A32" s="152"/>
      <c r="B32" s="154"/>
      <c r="C32" s="154"/>
      <c r="D32" s="154"/>
    </row>
    <row r="33" spans="1:4" ht="15">
      <c r="A33" s="65" t="s">
        <v>733</v>
      </c>
      <c r="B33" s="69" t="s">
        <v>67</v>
      </c>
      <c r="C33" s="67">
        <v>75</v>
      </c>
      <c r="D33" s="68">
        <v>75</v>
      </c>
    </row>
    <row r="34" spans="1:4" ht="15">
      <c r="A34" s="65" t="s">
        <v>734</v>
      </c>
      <c r="B34" s="69" t="s">
        <v>53</v>
      </c>
      <c r="C34" s="67">
        <v>75</v>
      </c>
      <c r="D34" s="68">
        <v>75</v>
      </c>
    </row>
    <row r="35" spans="1:4" ht="15">
      <c r="A35" s="65" t="s">
        <v>735</v>
      </c>
      <c r="B35" s="69" t="s">
        <v>61</v>
      </c>
      <c r="C35" s="67">
        <v>75</v>
      </c>
      <c r="D35" s="68">
        <v>75</v>
      </c>
    </row>
    <row r="36" spans="1:4" ht="15">
      <c r="A36" s="65" t="s">
        <v>736</v>
      </c>
      <c r="B36" s="69" t="s">
        <v>69</v>
      </c>
      <c r="C36" s="67">
        <v>75</v>
      </c>
      <c r="D36" s="68">
        <v>75</v>
      </c>
    </row>
    <row r="37" spans="1:4" ht="15">
      <c r="A37" s="65" t="s">
        <v>737</v>
      </c>
      <c r="B37" s="69" t="s">
        <v>41</v>
      </c>
      <c r="C37" s="67">
        <v>75</v>
      </c>
      <c r="D37" s="68">
        <v>75</v>
      </c>
    </row>
    <row r="38" spans="1:4" ht="15">
      <c r="A38" s="65" t="s">
        <v>738</v>
      </c>
      <c r="B38" s="69" t="s">
        <v>87</v>
      </c>
      <c r="C38" s="67">
        <v>75</v>
      </c>
      <c r="D38" s="68">
        <v>75</v>
      </c>
    </row>
    <row r="39" spans="1:4" ht="15">
      <c r="A39" s="65" t="s">
        <v>739</v>
      </c>
      <c r="B39" s="69" t="s">
        <v>111</v>
      </c>
      <c r="C39" s="67">
        <v>75</v>
      </c>
      <c r="D39" s="68">
        <v>75</v>
      </c>
    </row>
    <row r="40" spans="1:4" ht="15">
      <c r="A40" s="65" t="s">
        <v>740</v>
      </c>
      <c r="B40" s="69" t="s">
        <v>109</v>
      </c>
      <c r="C40" s="67">
        <v>75</v>
      </c>
      <c r="D40" s="68">
        <v>75</v>
      </c>
    </row>
    <row r="41" spans="1:4" ht="15">
      <c r="A41" s="65" t="s">
        <v>741</v>
      </c>
      <c r="B41" s="69" t="s">
        <v>161</v>
      </c>
      <c r="C41" s="67">
        <v>75</v>
      </c>
      <c r="D41" s="68">
        <v>75</v>
      </c>
    </row>
    <row r="42" spans="1:4" ht="15">
      <c r="A42" s="65" t="s">
        <v>742</v>
      </c>
      <c r="B42" s="69" t="s">
        <v>169</v>
      </c>
      <c r="C42" s="67">
        <v>75</v>
      </c>
      <c r="D42" s="68">
        <v>75</v>
      </c>
    </row>
    <row r="43" spans="1:4" ht="15">
      <c r="A43" s="65" t="s">
        <v>743</v>
      </c>
      <c r="B43" s="69" t="s">
        <v>508</v>
      </c>
      <c r="C43" s="67">
        <v>75</v>
      </c>
      <c r="D43" s="68">
        <v>75</v>
      </c>
    </row>
    <row r="44" spans="1:4" ht="15">
      <c r="A44" s="65" t="s">
        <v>744</v>
      </c>
      <c r="B44" s="69" t="s">
        <v>165</v>
      </c>
      <c r="C44" s="67">
        <v>75</v>
      </c>
      <c r="D44" s="68">
        <v>75</v>
      </c>
    </row>
    <row r="45" spans="1:4" ht="15">
      <c r="A45" s="65" t="s">
        <v>745</v>
      </c>
      <c r="B45" s="69" t="s">
        <v>163</v>
      </c>
      <c r="C45" s="67">
        <v>75</v>
      </c>
      <c r="D45" s="68">
        <v>75</v>
      </c>
    </row>
    <row r="46" spans="1:4" ht="15">
      <c r="A46" s="65" t="s">
        <v>746</v>
      </c>
      <c r="B46" s="69" t="s">
        <v>181</v>
      </c>
      <c r="C46" s="67">
        <v>75</v>
      </c>
      <c r="D46" s="68">
        <v>75</v>
      </c>
    </row>
    <row r="47" spans="1:4" ht="15">
      <c r="A47" s="65" t="s">
        <v>747</v>
      </c>
      <c r="B47" s="69" t="s">
        <v>153</v>
      </c>
      <c r="C47" s="67">
        <v>75</v>
      </c>
      <c r="D47" s="68">
        <v>75</v>
      </c>
    </row>
    <row r="48" spans="1:4" ht="15">
      <c r="A48" s="65" t="s">
        <v>748</v>
      </c>
      <c r="B48" s="69" t="s">
        <v>203</v>
      </c>
      <c r="C48" s="67">
        <v>75</v>
      </c>
      <c r="D48" s="68">
        <v>75</v>
      </c>
    </row>
    <row r="49" spans="1:4" ht="15">
      <c r="A49" s="65" t="s">
        <v>749</v>
      </c>
      <c r="B49" s="69" t="s">
        <v>231</v>
      </c>
      <c r="C49" s="67">
        <v>75</v>
      </c>
      <c r="D49" s="68">
        <v>75</v>
      </c>
    </row>
    <row r="50" spans="1:4" ht="15">
      <c r="A50" s="65" t="s">
        <v>750</v>
      </c>
      <c r="B50" s="69" t="s">
        <v>625</v>
      </c>
      <c r="C50" s="67">
        <v>75</v>
      </c>
      <c r="D50" s="68">
        <v>75</v>
      </c>
    </row>
    <row r="51" spans="1:4" ht="15">
      <c r="A51" s="65" t="s">
        <v>751</v>
      </c>
      <c r="B51" s="69" t="s">
        <v>229</v>
      </c>
      <c r="C51" s="67">
        <v>75</v>
      </c>
      <c r="D51" s="68">
        <v>75</v>
      </c>
    </row>
    <row r="52" spans="1:4" ht="15">
      <c r="A52" s="65" t="s">
        <v>752</v>
      </c>
      <c r="B52" s="69" t="s">
        <v>241</v>
      </c>
      <c r="C52" s="67">
        <v>75</v>
      </c>
      <c r="D52" s="68">
        <v>75</v>
      </c>
    </row>
    <row r="53" spans="1:4" ht="15">
      <c r="A53" s="65" t="s">
        <v>753</v>
      </c>
      <c r="B53" s="69" t="s">
        <v>243</v>
      </c>
      <c r="C53" s="67">
        <v>75</v>
      </c>
      <c r="D53" s="68">
        <v>75</v>
      </c>
    </row>
    <row r="54" spans="1:4" ht="15">
      <c r="A54" s="65" t="s">
        <v>754</v>
      </c>
      <c r="B54" s="69" t="s">
        <v>211</v>
      </c>
      <c r="C54" s="67">
        <v>75</v>
      </c>
      <c r="D54" s="68">
        <v>75</v>
      </c>
    </row>
    <row r="55" spans="1:4" ht="15">
      <c r="A55" s="65" t="s">
        <v>755</v>
      </c>
      <c r="B55" s="69" t="s">
        <v>363</v>
      </c>
      <c r="C55" s="67">
        <v>75</v>
      </c>
      <c r="D55" s="68">
        <v>75</v>
      </c>
    </row>
    <row r="56" spans="1:4" ht="15">
      <c r="A56" s="65" t="s">
        <v>756</v>
      </c>
      <c r="B56" s="69" t="s">
        <v>265</v>
      </c>
      <c r="C56" s="67">
        <v>75</v>
      </c>
      <c r="D56" s="68">
        <v>75</v>
      </c>
    </row>
    <row r="57" spans="1:4" ht="15">
      <c r="A57" s="65" t="s">
        <v>757</v>
      </c>
      <c r="B57" s="69" t="s">
        <v>257</v>
      </c>
      <c r="C57" s="67">
        <v>75</v>
      </c>
      <c r="D57" s="68">
        <v>75</v>
      </c>
    </row>
    <row r="58" spans="1:4" ht="15">
      <c r="A58" s="65" t="s">
        <v>758</v>
      </c>
      <c r="B58" s="69" t="s">
        <v>275</v>
      </c>
      <c r="C58" s="67">
        <v>75</v>
      </c>
      <c r="D58" s="68">
        <v>75</v>
      </c>
    </row>
    <row r="59" spans="1:4" ht="15">
      <c r="A59" s="65" t="s">
        <v>759</v>
      </c>
      <c r="B59" s="69" t="s">
        <v>331</v>
      </c>
      <c r="C59" s="67">
        <v>75</v>
      </c>
      <c r="D59" s="68">
        <v>75</v>
      </c>
    </row>
    <row r="60" spans="1:4" ht="15">
      <c r="A60" s="65" t="s">
        <v>760</v>
      </c>
      <c r="B60" s="69" t="s">
        <v>277</v>
      </c>
      <c r="C60" s="67">
        <v>75</v>
      </c>
      <c r="D60" s="68">
        <v>75</v>
      </c>
    </row>
    <row r="61" spans="1:4" ht="15">
      <c r="A61" s="65" t="s">
        <v>761</v>
      </c>
      <c r="B61" s="69" t="s">
        <v>289</v>
      </c>
      <c r="C61" s="67">
        <v>75</v>
      </c>
      <c r="D61" s="68">
        <v>75</v>
      </c>
    </row>
    <row r="62" spans="1:4" ht="15">
      <c r="A62" s="65" t="s">
        <v>762</v>
      </c>
      <c r="B62" s="69" t="s">
        <v>245</v>
      </c>
      <c r="C62" s="67">
        <v>75</v>
      </c>
      <c r="D62" s="68">
        <v>75</v>
      </c>
    </row>
    <row r="63" spans="1:4" ht="15">
      <c r="A63" s="65" t="s">
        <v>763</v>
      </c>
      <c r="B63" s="69" t="s">
        <v>325</v>
      </c>
      <c r="C63" s="67">
        <v>75</v>
      </c>
      <c r="D63" s="68">
        <v>75</v>
      </c>
    </row>
    <row r="64" spans="1:4" ht="15">
      <c r="A64" s="65" t="s">
        <v>764</v>
      </c>
      <c r="B64" s="69" t="s">
        <v>631</v>
      </c>
      <c r="C64" s="67">
        <v>75</v>
      </c>
      <c r="D64" s="68">
        <v>75</v>
      </c>
    </row>
    <row r="65" spans="1:4" ht="15">
      <c r="A65" s="65" t="s">
        <v>765</v>
      </c>
      <c r="B65" s="69" t="s">
        <v>327</v>
      </c>
      <c r="C65" s="67">
        <v>75</v>
      </c>
      <c r="D65" s="68">
        <v>75</v>
      </c>
    </row>
    <row r="66" spans="1:4" ht="15">
      <c r="A66" s="65" t="s">
        <v>766</v>
      </c>
      <c r="B66" s="69" t="s">
        <v>471</v>
      </c>
      <c r="C66" s="67">
        <v>75</v>
      </c>
      <c r="D66" s="68">
        <v>75</v>
      </c>
    </row>
    <row r="67" spans="1:4" ht="15">
      <c r="A67" s="65" t="s">
        <v>767</v>
      </c>
      <c r="B67" s="69" t="s">
        <v>635</v>
      </c>
      <c r="C67" s="67">
        <v>75</v>
      </c>
      <c r="D67" s="68">
        <v>75</v>
      </c>
    </row>
    <row r="68" spans="1:4" ht="15">
      <c r="A68" s="65" t="s">
        <v>768</v>
      </c>
      <c r="B68" s="69" t="s">
        <v>347</v>
      </c>
      <c r="C68" s="67">
        <v>75</v>
      </c>
      <c r="D68" s="68">
        <v>75</v>
      </c>
    </row>
    <row r="69" spans="1:4" ht="15">
      <c r="A69" s="65" t="s">
        <v>769</v>
      </c>
      <c r="B69" s="69" t="s">
        <v>504</v>
      </c>
      <c r="C69" s="67">
        <v>75</v>
      </c>
      <c r="D69" s="68">
        <v>75</v>
      </c>
    </row>
    <row r="70" spans="1:4" ht="15">
      <c r="A70" s="65" t="s">
        <v>770</v>
      </c>
      <c r="B70" s="69" t="s">
        <v>355</v>
      </c>
      <c r="C70" s="67">
        <v>75</v>
      </c>
      <c r="D70" s="68">
        <v>75</v>
      </c>
    </row>
    <row r="71" spans="1:4" ht="15">
      <c r="A71" s="65" t="s">
        <v>771</v>
      </c>
      <c r="B71" s="69" t="s">
        <v>371</v>
      </c>
      <c r="C71" s="67">
        <v>75</v>
      </c>
      <c r="D71" s="68">
        <v>75</v>
      </c>
    </row>
    <row r="72" spans="1:4" ht="15">
      <c r="A72" s="65" t="s">
        <v>772</v>
      </c>
      <c r="B72" s="69" t="s">
        <v>227</v>
      </c>
      <c r="C72" s="67">
        <v>75</v>
      </c>
      <c r="D72" s="68">
        <v>75</v>
      </c>
    </row>
    <row r="73" spans="1:4" ht="15">
      <c r="A73" s="65" t="s">
        <v>773</v>
      </c>
      <c r="B73" s="69" t="s">
        <v>383</v>
      </c>
      <c r="C73" s="67">
        <v>75</v>
      </c>
      <c r="D73" s="68">
        <v>75</v>
      </c>
    </row>
    <row r="74" spans="1:4" ht="15">
      <c r="A74" s="65" t="s">
        <v>774</v>
      </c>
      <c r="B74" s="69" t="s">
        <v>387</v>
      </c>
      <c r="C74" s="67">
        <v>75</v>
      </c>
      <c r="D74" s="68">
        <v>75</v>
      </c>
    </row>
    <row r="75" spans="1:4" ht="15">
      <c r="A75" s="65" t="s">
        <v>775</v>
      </c>
      <c r="B75" s="69" t="s">
        <v>337</v>
      </c>
      <c r="C75" s="67">
        <v>75</v>
      </c>
      <c r="D75" s="68">
        <v>75</v>
      </c>
    </row>
    <row r="76" spans="1:4" ht="15">
      <c r="A76" s="65" t="s">
        <v>776</v>
      </c>
      <c r="B76" s="69" t="s">
        <v>391</v>
      </c>
      <c r="C76" s="67">
        <v>75</v>
      </c>
      <c r="D76" s="68">
        <v>75</v>
      </c>
    </row>
    <row r="77" spans="1:4" ht="15">
      <c r="A77" s="65" t="s">
        <v>777</v>
      </c>
      <c r="B77" s="69" t="s">
        <v>395</v>
      </c>
      <c r="C77" s="67">
        <v>75</v>
      </c>
      <c r="D77" s="68">
        <v>75</v>
      </c>
    </row>
    <row r="78" spans="1:4" ht="15">
      <c r="A78" s="65" t="s">
        <v>778</v>
      </c>
      <c r="B78" s="69" t="s">
        <v>397</v>
      </c>
      <c r="C78" s="67">
        <v>75</v>
      </c>
      <c r="D78" s="68">
        <v>75</v>
      </c>
    </row>
    <row r="79" spans="1:4" ht="15">
      <c r="A79" s="65" t="s">
        <v>779</v>
      </c>
      <c r="B79" s="69" t="s">
        <v>267</v>
      </c>
      <c r="C79" s="67">
        <v>75</v>
      </c>
      <c r="D79" s="68">
        <v>75</v>
      </c>
    </row>
    <row r="80" spans="1:4" ht="15">
      <c r="A80" s="65" t="s">
        <v>780</v>
      </c>
      <c r="B80" s="69" t="s">
        <v>173</v>
      </c>
      <c r="C80" s="67">
        <v>75</v>
      </c>
      <c r="D80" s="68">
        <v>75</v>
      </c>
    </row>
    <row r="81" spans="1:4" ht="15">
      <c r="A81" s="65" t="s">
        <v>781</v>
      </c>
      <c r="B81" s="69" t="s">
        <v>115</v>
      </c>
      <c r="C81" s="67">
        <v>75</v>
      </c>
      <c r="D81" s="68">
        <v>75</v>
      </c>
    </row>
    <row r="82" spans="1:4" ht="15">
      <c r="A82" s="65" t="s">
        <v>782</v>
      </c>
      <c r="B82" s="69" t="s">
        <v>411</v>
      </c>
      <c r="C82" s="67">
        <v>75</v>
      </c>
      <c r="D82" s="68">
        <v>75</v>
      </c>
    </row>
    <row r="83" spans="1:4" ht="15">
      <c r="A83" s="65" t="s">
        <v>783</v>
      </c>
      <c r="B83" s="69" t="s">
        <v>137</v>
      </c>
      <c r="C83" s="67">
        <v>75</v>
      </c>
      <c r="D83" s="68">
        <v>75</v>
      </c>
    </row>
    <row r="84" spans="1:4" ht="15">
      <c r="A84" s="65" t="s">
        <v>784</v>
      </c>
      <c r="B84" s="69" t="s">
        <v>433</v>
      </c>
      <c r="C84" s="67">
        <v>75</v>
      </c>
      <c r="D84" s="68">
        <v>75</v>
      </c>
    </row>
    <row r="85" spans="1:4" ht="15">
      <c r="A85" s="65" t="s">
        <v>785</v>
      </c>
      <c r="B85" s="69" t="s">
        <v>559</v>
      </c>
      <c r="C85" s="67">
        <v>75</v>
      </c>
      <c r="D85" s="68">
        <v>75</v>
      </c>
    </row>
    <row r="86" spans="1:4" ht="15">
      <c r="A86" s="65" t="s">
        <v>786</v>
      </c>
      <c r="B86" s="69" t="s">
        <v>609</v>
      </c>
      <c r="C86" s="67">
        <v>75</v>
      </c>
      <c r="D86" s="68">
        <v>75</v>
      </c>
    </row>
    <row r="87" spans="1:4" ht="15">
      <c r="A87" s="65" t="s">
        <v>787</v>
      </c>
      <c r="B87" s="69" t="s">
        <v>453</v>
      </c>
      <c r="C87" s="67">
        <v>75</v>
      </c>
      <c r="D87" s="68">
        <v>75</v>
      </c>
    </row>
    <row r="88" spans="1:4" ht="15">
      <c r="A88" s="65" t="s">
        <v>788</v>
      </c>
      <c r="B88" s="69" t="s">
        <v>451</v>
      </c>
      <c r="C88" s="67">
        <v>75</v>
      </c>
      <c r="D88" s="68">
        <v>75</v>
      </c>
    </row>
    <row r="89" spans="1:4" ht="15">
      <c r="A89" s="65" t="s">
        <v>789</v>
      </c>
      <c r="B89" s="69" t="s">
        <v>359</v>
      </c>
      <c r="C89" s="67">
        <v>75</v>
      </c>
      <c r="D89" s="68">
        <v>75</v>
      </c>
    </row>
    <row r="90" spans="1:4" ht="15">
      <c r="A90" s="65" t="s">
        <v>790</v>
      </c>
      <c r="B90" s="69" t="s">
        <v>65</v>
      </c>
      <c r="C90" s="67">
        <v>75</v>
      </c>
      <c r="D90" s="68">
        <v>75</v>
      </c>
    </row>
    <row r="91" spans="1:4" ht="15">
      <c r="A91" s="65" t="s">
        <v>791</v>
      </c>
      <c r="B91" s="69" t="s">
        <v>465</v>
      </c>
      <c r="C91" s="67">
        <v>75</v>
      </c>
      <c r="D91" s="68">
        <v>75</v>
      </c>
    </row>
    <row r="92" spans="1:4" ht="15">
      <c r="A92" s="65" t="s">
        <v>792</v>
      </c>
      <c r="B92" s="69" t="s">
        <v>119</v>
      </c>
      <c r="C92" s="67">
        <v>75</v>
      </c>
      <c r="D92" s="68">
        <v>75</v>
      </c>
    </row>
    <row r="93" spans="1:4" ht="15">
      <c r="A93" s="65" t="s">
        <v>793</v>
      </c>
      <c r="B93" s="69" t="s">
        <v>567</v>
      </c>
      <c r="C93" s="67">
        <v>75</v>
      </c>
      <c r="D93" s="68">
        <v>75</v>
      </c>
    </row>
    <row r="94" spans="1:4" ht="15">
      <c r="A94" s="65" t="s">
        <v>794</v>
      </c>
      <c r="B94" s="69" t="s">
        <v>99</v>
      </c>
      <c r="C94" s="67">
        <v>75</v>
      </c>
      <c r="D94" s="68">
        <v>75</v>
      </c>
    </row>
    <row r="95" spans="1:4" ht="15">
      <c r="A95" s="65" t="s">
        <v>795</v>
      </c>
      <c r="B95" s="69" t="s">
        <v>565</v>
      </c>
      <c r="C95" s="67">
        <v>75</v>
      </c>
      <c r="D95" s="68">
        <v>75</v>
      </c>
    </row>
    <row r="96" spans="1:4" ht="15">
      <c r="A96" s="65" t="s">
        <v>796</v>
      </c>
      <c r="B96" s="69" t="s">
        <v>475</v>
      </c>
      <c r="C96" s="67">
        <v>75</v>
      </c>
      <c r="D96" s="68">
        <v>75</v>
      </c>
    </row>
    <row r="97" spans="1:4" ht="15">
      <c r="A97" s="65" t="s">
        <v>797</v>
      </c>
      <c r="B97" s="69" t="s">
        <v>481</v>
      </c>
      <c r="C97" s="67">
        <v>75</v>
      </c>
      <c r="D97" s="68">
        <v>75</v>
      </c>
    </row>
    <row r="98" spans="1:4" ht="15">
      <c r="A98" s="65" t="s">
        <v>798</v>
      </c>
      <c r="B98" s="69" t="s">
        <v>484</v>
      </c>
      <c r="C98" s="67">
        <v>75</v>
      </c>
      <c r="D98" s="68">
        <v>75</v>
      </c>
    </row>
    <row r="99" spans="1:4" ht="15">
      <c r="A99" s="65" t="s">
        <v>799</v>
      </c>
      <c r="B99" s="69" t="s">
        <v>492</v>
      </c>
      <c r="C99" s="67">
        <v>75</v>
      </c>
      <c r="D99" s="68">
        <v>75</v>
      </c>
    </row>
    <row r="100" spans="1:4" ht="15">
      <c r="A100" s="65" t="s">
        <v>800</v>
      </c>
      <c r="B100" s="69" t="s">
        <v>524</v>
      </c>
      <c r="C100" s="67">
        <v>75</v>
      </c>
      <c r="D100" s="68">
        <v>75</v>
      </c>
    </row>
    <row r="101" spans="1:4" ht="15">
      <c r="A101" s="65" t="s">
        <v>801</v>
      </c>
      <c r="B101" s="69" t="s">
        <v>73</v>
      </c>
      <c r="C101" s="67">
        <v>75</v>
      </c>
      <c r="D101" s="68">
        <v>75</v>
      </c>
    </row>
    <row r="102" spans="1:4" ht="15">
      <c r="A102" s="65" t="s">
        <v>802</v>
      </c>
      <c r="B102" s="69" t="s">
        <v>536</v>
      </c>
      <c r="C102" s="67">
        <v>75</v>
      </c>
      <c r="D102" s="68">
        <v>75</v>
      </c>
    </row>
    <row r="103" spans="1:4" ht="15">
      <c r="A103" s="65" t="s">
        <v>803</v>
      </c>
      <c r="B103" s="69" t="s">
        <v>544</v>
      </c>
      <c r="C103" s="67">
        <v>75</v>
      </c>
      <c r="D103" s="68">
        <v>75</v>
      </c>
    </row>
    <row r="104" spans="1:4" ht="15">
      <c r="A104" s="65" t="s">
        <v>804</v>
      </c>
      <c r="B104" s="69" t="s">
        <v>239</v>
      </c>
      <c r="C104" s="67">
        <v>75</v>
      </c>
      <c r="D104" s="68">
        <v>75</v>
      </c>
    </row>
    <row r="105" spans="1:4" ht="15">
      <c r="A105" s="65" t="s">
        <v>805</v>
      </c>
      <c r="B105" s="69" t="s">
        <v>549</v>
      </c>
      <c r="C105" s="67">
        <v>75</v>
      </c>
      <c r="D105" s="68">
        <v>75</v>
      </c>
    </row>
    <row r="106" spans="1:4" ht="15">
      <c r="A106" s="65" t="s">
        <v>806</v>
      </c>
      <c r="B106" s="69" t="s">
        <v>47</v>
      </c>
      <c r="C106" s="67">
        <v>75</v>
      </c>
      <c r="D106" s="68">
        <v>75</v>
      </c>
    </row>
    <row r="107" spans="1:4" ht="15">
      <c r="A107" s="65" t="s">
        <v>807</v>
      </c>
      <c r="B107" s="69" t="s">
        <v>117</v>
      </c>
      <c r="C107" s="67">
        <v>75</v>
      </c>
      <c r="D107" s="68">
        <v>75</v>
      </c>
    </row>
    <row r="108" spans="1:4" ht="15">
      <c r="A108" s="65" t="s">
        <v>808</v>
      </c>
      <c r="B108" s="69" t="s">
        <v>121</v>
      </c>
      <c r="C108" s="67">
        <v>75</v>
      </c>
      <c r="D108" s="68">
        <v>75</v>
      </c>
    </row>
    <row r="109" spans="1:4" ht="15">
      <c r="A109" s="65" t="s">
        <v>809</v>
      </c>
      <c r="B109" s="69" t="s">
        <v>185</v>
      </c>
      <c r="C109" s="67">
        <v>75</v>
      </c>
      <c r="D109" s="68">
        <v>75</v>
      </c>
    </row>
    <row r="110" spans="1:4" ht="15">
      <c r="A110" s="65" t="s">
        <v>810</v>
      </c>
      <c r="B110" s="69" t="s">
        <v>187</v>
      </c>
      <c r="C110" s="67">
        <v>75</v>
      </c>
      <c r="D110" s="68">
        <v>75</v>
      </c>
    </row>
    <row r="111" spans="1:4" ht="15">
      <c r="A111" s="65" t="s">
        <v>811</v>
      </c>
      <c r="B111" s="69" t="s">
        <v>179</v>
      </c>
      <c r="C111" s="67">
        <v>75</v>
      </c>
      <c r="D111" s="68">
        <v>75</v>
      </c>
    </row>
    <row r="112" spans="1:4" ht="15">
      <c r="A112" s="65" t="s">
        <v>812</v>
      </c>
      <c r="B112" s="69" t="s">
        <v>581</v>
      </c>
      <c r="C112" s="67">
        <v>75</v>
      </c>
      <c r="D112" s="68">
        <v>75</v>
      </c>
    </row>
    <row r="113" spans="1:4" ht="15">
      <c r="A113" s="65" t="s">
        <v>813</v>
      </c>
      <c r="B113" s="69" t="s">
        <v>435</v>
      </c>
      <c r="C113" s="67">
        <v>75</v>
      </c>
      <c r="D113" s="68">
        <v>75</v>
      </c>
    </row>
    <row r="114" spans="1:4" ht="15">
      <c r="A114" s="65" t="s">
        <v>814</v>
      </c>
      <c r="B114" s="69" t="s">
        <v>43</v>
      </c>
      <c r="C114" s="67">
        <v>75</v>
      </c>
      <c r="D114" s="68">
        <v>75</v>
      </c>
    </row>
    <row r="115" spans="1:4" ht="15">
      <c r="A115" s="65" t="s">
        <v>815</v>
      </c>
      <c r="B115" s="69" t="s">
        <v>595</v>
      </c>
      <c r="C115" s="67">
        <v>75</v>
      </c>
      <c r="D115" s="68">
        <v>75</v>
      </c>
    </row>
    <row r="116" spans="1:4" ht="15">
      <c r="A116" s="65" t="s">
        <v>816</v>
      </c>
      <c r="B116" s="69" t="s">
        <v>601</v>
      </c>
      <c r="C116" s="67">
        <v>75</v>
      </c>
      <c r="D116" s="68">
        <v>75</v>
      </c>
    </row>
    <row r="117" spans="1:4" ht="15">
      <c r="A117" s="65" t="s">
        <v>817</v>
      </c>
      <c r="B117" s="69" t="s">
        <v>287</v>
      </c>
      <c r="C117" s="67">
        <v>75</v>
      </c>
      <c r="D117" s="68">
        <v>75</v>
      </c>
    </row>
    <row r="118" spans="1:4" ht="15">
      <c r="A118" s="65" t="s">
        <v>818</v>
      </c>
      <c r="B118" s="69" t="s">
        <v>607</v>
      </c>
      <c r="C118" s="67">
        <v>75</v>
      </c>
      <c r="D118" s="68">
        <v>75</v>
      </c>
    </row>
    <row r="119" spans="1:4" ht="15">
      <c r="A119" s="65" t="s">
        <v>819</v>
      </c>
      <c r="B119" s="69" t="s">
        <v>597</v>
      </c>
      <c r="C119" s="67">
        <v>75</v>
      </c>
      <c r="D119" s="68">
        <v>75</v>
      </c>
    </row>
    <row r="120" spans="1:4" ht="15">
      <c r="A120" s="65" t="s">
        <v>820</v>
      </c>
      <c r="B120" s="69" t="s">
        <v>621</v>
      </c>
      <c r="C120" s="67">
        <v>75</v>
      </c>
      <c r="D120" s="68">
        <v>75</v>
      </c>
    </row>
    <row r="121" spans="1:4" ht="15">
      <c r="A121" s="65" t="s">
        <v>821</v>
      </c>
      <c r="B121" s="69" t="s">
        <v>637</v>
      </c>
      <c r="C121" s="67">
        <v>75</v>
      </c>
      <c r="D121" s="68">
        <v>75</v>
      </c>
    </row>
    <row r="122" spans="1:4" ht="15">
      <c r="A122" s="65" t="s">
        <v>822</v>
      </c>
      <c r="B122" s="69" t="s">
        <v>629</v>
      </c>
      <c r="C122" s="67">
        <v>75</v>
      </c>
      <c r="D122" s="68">
        <v>75</v>
      </c>
    </row>
    <row r="123" spans="1:4" ht="15">
      <c r="A123" s="65" t="s">
        <v>823</v>
      </c>
      <c r="B123" s="69" t="s">
        <v>157</v>
      </c>
      <c r="C123" s="67">
        <v>75</v>
      </c>
      <c r="D123" s="68">
        <v>75</v>
      </c>
    </row>
    <row r="124" spans="1:4" ht="15">
      <c r="A124" s="65" t="s">
        <v>824</v>
      </c>
      <c r="B124" s="69" t="s">
        <v>627</v>
      </c>
      <c r="C124" s="67">
        <v>75</v>
      </c>
      <c r="D124" s="68">
        <v>75</v>
      </c>
    </row>
    <row r="125" spans="1:4" ht="15">
      <c r="A125" s="65" t="s">
        <v>825</v>
      </c>
      <c r="B125" s="69" t="s">
        <v>323</v>
      </c>
      <c r="C125" s="67">
        <v>75</v>
      </c>
      <c r="D125" s="68">
        <v>75</v>
      </c>
    </row>
    <row r="126" spans="1:4" ht="15">
      <c r="A126" s="65" t="s">
        <v>826</v>
      </c>
      <c r="B126" s="69" t="s">
        <v>655</v>
      </c>
      <c r="C126" s="67">
        <v>75</v>
      </c>
      <c r="D126" s="68">
        <v>75</v>
      </c>
    </row>
    <row r="127" spans="1:4" ht="15">
      <c r="A127" s="65" t="s">
        <v>827</v>
      </c>
      <c r="B127" s="69" t="s">
        <v>651</v>
      </c>
      <c r="C127" s="67">
        <v>75</v>
      </c>
      <c r="D127" s="68">
        <v>75</v>
      </c>
    </row>
    <row r="128" spans="1:4" ht="15">
      <c r="A128" s="65"/>
      <c r="B128" s="69"/>
      <c r="C128" s="67"/>
      <c r="D128" s="68"/>
    </row>
    <row r="129" spans="1:4" ht="15">
      <c r="A129" s="65"/>
      <c r="B129" s="69"/>
      <c r="C129" s="67"/>
      <c r="D129" s="68"/>
    </row>
    <row r="130" spans="1:4" ht="15">
      <c r="A130" s="65"/>
      <c r="B130" s="69"/>
      <c r="C130" s="67"/>
      <c r="D130" s="68"/>
    </row>
    <row r="131" spans="1:4" ht="15">
      <c r="A131" s="65"/>
      <c r="B131" s="69"/>
      <c r="C131" s="67"/>
      <c r="D131" s="68"/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celoutay</cp:lastModifiedBy>
  <dcterms:created xsi:type="dcterms:W3CDTF">2017-04-13T19:02:44Z</dcterms:created>
  <dcterms:modified xsi:type="dcterms:W3CDTF">2023-04-17T16:49:51Z</dcterms:modified>
  <cp:category/>
  <cp:version/>
  <cp:contentType/>
  <cp:contentStatus/>
</cp:coreProperties>
</file>