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tabRatio="769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DV - INTRA-MARCHANDISES" sheetId="15" r:id="rId15"/>
    <sheet name="SXF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INTERVALS'!$A$1:$F$334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<sst xmlns="http://schemas.openxmlformats.org/spreadsheetml/2006/main" count="2760" uniqueCount="1045">
  <si>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</si>
  <si>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</si>
  <si>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</si>
  <si>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</si>
  <si>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</si>
  <si>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</si>
  <si>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</si>
  <si>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</si>
  <si>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</si>
  <si>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</si>
  <si>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</si>
  <si>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</si>
  <si>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</si>
  <si>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</si>
  <si>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</si>
  <si>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</si>
  <si>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</si>
  <si>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</si>
  <si>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</si>
  <si>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</si>
  <si>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</si>
  <si>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</si>
  <si>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</si>
  <si>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</si>
  <si>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</si>
  <si>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</si>
  <si>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</si>
  <si>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</si>
  <si>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</si>
  <si>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</si>
  <si>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</si>
  <si>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</si>
  <si>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</si>
  <si>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</si>
  <si>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</si>
  <si>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</si>
  <si>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</si>
  <si>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</si>
  <si>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</si>
  <si>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1,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</si>
  <si>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</si>
  <si>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</si>
  <si>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</si>
  <si>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</si>
  <si>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</si>
  <si>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</si>
  <si>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</si>
  <si>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</si>
  <si>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</si>
  <si>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</si>
  <si>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</si>
  <si>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</si>
  <si>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</si>
  <si>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</si>
  <si>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</si>
  <si>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</si>
  <si>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</si>
  <si>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</si>
  <si>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</si>
  <si>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</si>
  <si>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</si>
  <si>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</si>
  <si>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</si>
  <si>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</si>
  <si>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</si>
  <si>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</si>
  <si>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</si>
  <si>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</si>
  <si>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</si>
  <si>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</si>
  <si>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</si>
  <si>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</si>
  <si>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</si>
  <si>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</si>
  <si>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</si>
  <si>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</si>
  <si>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</si>
  <si>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</si>
  <si>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</si>
  <si>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</si>
  <si>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</si>
  <si>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</si>
  <si>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</si>
  <si>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</si>
  <si>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</si>
  <si>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</si>
  <si>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</si>
  <si>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</si>
  <si>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</si>
  <si>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</si>
  <si>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</si>
  <si>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</si>
  <si>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</si>
  <si>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</si>
  <si>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</si>
  <si>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</si>
  <si>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</si>
  <si>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</si>
  <si>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</si>
  <si>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</si>
  <si>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</si>
  <si>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</si>
  <si>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</si>
  <si>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</si>
  <si>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</si>
  <si>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</si>
  <si>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</si>
  <si>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</si>
  <si>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</si>
  <si>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</si>
  <si>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</si>
  <si>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</si>
  <si>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</si>
  <si>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</si>
  <si>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</si>
  <si>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</si>
  <si>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</si>
  <si>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</si>
  <si>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</si>
  <si>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</si>
  <si>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</si>
  <si>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</si>
  <si>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</si>
  <si>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</si>
  <si>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</si>
  <si>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</si>
  <si>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</si>
  <si>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</si>
  <si>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</si>
  <si>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</si>
  <si>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</si>
  <si>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</si>
  <si>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</si>
  <si>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</si>
  <si>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</si>
  <si>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</si>
  <si>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</si>
  <si>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</si>
  <si>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</si>
  <si>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</si>
  <si>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</si>
  <si>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</si>
  <si>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</si>
  <si>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</si>
  <si>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</si>
  <si>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</si>
  <si>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</si>
  <si>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</si>
  <si>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</si>
  <si>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</si>
  <si>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</si>
  <si>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</si>
  <si>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</si>
  <si>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</si>
  <si>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</si>
  <si>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</si>
  <si>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</si>
  <si>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</si>
  <si>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</si>
  <si>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</si>
  <si>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</si>
  <si>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</si>
  <si>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</si>
  <si>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</si>
  <si>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</si>
  <si>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</si>
  <si>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</si>
  <si>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</si>
  <si>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</si>
  <si>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</si>
  <si>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</si>
  <si>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</si>
  <si>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</si>
  <si>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</si>
  <si>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</si>
  <si>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</si>
  <si>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</si>
  <si>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</si>
  <si>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</si>
  <si>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</si>
  <si>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</si>
  <si>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</si>
  <si>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</si>
  <si>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</si>
  <si>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</si>
  <si>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</si>
  <si>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</si>
  <si>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</si>
  <si>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</si>
  <si>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</si>
  <si>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</si>
  <si>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</si>
  <si>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</si>
  <si>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</si>
  <si>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</si>
  <si>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</si>
  <si>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</si>
  <si>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</si>
  <si>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</si>
  <si>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</si>
  <si>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</si>
  <si>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</si>
  <si>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</si>
  <si>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</si>
  <si>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</si>
  <si>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</si>
  <si>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</si>
  <si>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</si>
  <si>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</si>
  <si>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</si>
  <si>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</si>
  <si>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</si>
  <si>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</si>
  <si>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</si>
  <si>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</si>
  <si>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</si>
  <si>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</si>
  <si>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</si>
  <si>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</si>
  <si>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</si>
  <si>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</si>
  <si>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</si>
  <si>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</si>
  <si>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</si>
  <si>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</si>
  <si>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</si>
  <si>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</si>
  <si>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</si>
  <si>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</si>
  <si>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</si>
  <si>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</si>
  <si>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</si>
  <si>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</si>
  <si>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</si>
  <si>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</si>
  <si>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</si>
  <si>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</si>
  <si>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</si>
  <si>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</si>
  <si>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</si>
  <si>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</si>
  <si>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</si>
  <si>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</si>
  <si>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</si>
  <si>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</si>
  <si>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</si>
  <si>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</si>
  <si>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</si>
  <si>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</si>
  <si>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</si>
  <si>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</si>
  <si>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</si>
  <si>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</si>
  <si>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</si>
  <si>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</si>
  <si>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</si>
  <si>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</si>
  <si>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</si>
  <si>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</si>
  <si>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</si>
  <si>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</si>
  <si>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</si>
  <si>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</si>
  <si>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</si>
  <si>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</si>
  <si>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</si>
  <si>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</si>
  <si>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</si>
  <si>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</si>
  <si>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</si>
  <si>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</si>
  <si>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</si>
  <si>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</si>
  <si>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</si>
  <si>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</si>
  <si>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</si>
  <si>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</si>
  <si>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</si>
  <si>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</si>
  <si>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</si>
  <si>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</si>
  <si>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</si>
  <si>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</si>
  <si>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</si>
  <si>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</si>
  <si>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</si>
  <si>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</si>
  <si>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</si>
  <si>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</si>
  <si>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</si>
  <si>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</si>
  <si>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</si>
  <si>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</si>
  <si>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</si>
  <si>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</si>
  <si>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</si>
  <si>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</si>
  <si>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</si>
  <si>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</si>
  <si>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</si>
  <si>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</si>
  <si>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</si>
  <si>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</si>
  <si>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</si>
  <si>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</si>
  <si>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</si>
  <si>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</si>
  <si>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</si>
  <si>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</si>
  <si>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</si>
  <si>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</si>
  <si>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</si>
  <si>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</si>
  <si>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</si>
  <si>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</si>
  <si>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</si>
  <si>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</si>
  <si>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</si>
  <si>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</si>
  <si>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</si>
  <si>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</si>
  <si>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</si>
  <si>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</si>
  <si>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</si>
  <si>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</si>
  <si>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</si>
  <si>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</si>
  <si>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</si>
  <si>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</si>
  <si>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</si>
  <si>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</si>
  <si>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</si>
  <si>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</si>
  <si>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</si>
  <si>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</si>
  <si>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</si>
  <si>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</si>
  <si>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</si>
  <si>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</si>
  <si>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</si>
  <si>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</si>
  <si>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</si>
  <si>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</si>
  <si>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</si>
  <si>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</si>
  <si>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</si>
  <si>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</si>
  <si>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</si>
  <si>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</si>
  <si>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</si>
  <si>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</si>
  <si>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</si>
  <si>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</si>
  <si>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</si>
  <si>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</si>
  <si>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</si>
  <si>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</si>
  <si>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</si>
  <si>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</si>
  <si>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</si>
  <si>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</si>
  <si>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</si>
  <si>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</si>
  <si>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</si>
  <si>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</si>
  <si>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</si>
  <si>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</si>
  <si>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</si>
  <si>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</si>
  <si>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</si>
  <si>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</si>
  <si>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</si>
  <si>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</si>
  <si>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</si>
  <si>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</si>
  <si>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</si>
  <si>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</si>
  <si>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</si>
  <si>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</si>
  <si>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</si>
  <si>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</si>
  <si>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</si>
  <si>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</si>
  <si>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</si>
  <si>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</si>
  <si>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</si>
  <si>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</si>
  <si>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</si>
  <si>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</si>
  <si>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</si>
  <si>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</si>
  <si>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</si>
  <si>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</si>
  <si>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</si>
  <si>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</si>
  <si>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</si>
  <si>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</si>
  <si>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</si>
  <si>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</si>
  <si>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</si>
  <si>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</si>
  <si>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</si>
  <si>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</si>
  <si>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</si>
  <si>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</si>
  <si>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</si>
  <si>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</si>
  <si>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</si>
  <si>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</si>
  <si>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</si>
  <si>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</si>
  <si>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</si>
  <si>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</si>
  <si>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</si>
  <si>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</si>
  <si>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</si>
  <si>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</si>
  <si>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</si>
  <si>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</si>
  <si>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</si>
  <si>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</si>
  <si>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</si>
  <si>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</si>
  <si>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</si>
  <si>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</si>
  <si>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</si>
  <si>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</si>
  <si>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</si>
  <si>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</si>
  <si>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</si>
  <si>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</si>
  <si>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</si>
  <si>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</si>
  <si>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</si>
  <si>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</si>
  <si>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</si>
  <si>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</si>
  <si>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</si>
  <si>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</si>
  <si>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</si>
  <si>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</si>
  <si>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</si>
  <si>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</si>
  <si>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</si>
  <si>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</si>
  <si>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</si>
  <si>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</si>
  <si>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</si>
  <si>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</si>
  <si>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</si>
  <si>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</si>
  <si>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</si>
  <si>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</si>
  <si>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</si>
  <si>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</si>
  <si>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</si>
  <si>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</si>
  <si>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</si>
  <si>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</si>
  <si>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</si>
  <si>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</si>
  <si>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</si>
  <si>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</si>
  <si>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</si>
  <si>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</si>
  <si>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</si>
  <si>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</si>
  <si>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</si>
  <si>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</si>
  <si>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</si>
  <si>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</si>
  <si>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</si>
  <si>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</si>
  <si>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</si>
  <si>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</si>
  <si>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</si>
  <si>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</si>
  <si>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</si>
  <si>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</si>
  <si>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</si>
  <si>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</si>
  <si>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</si>
  <si>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</si>
  <si>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</si>
  <si>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</si>
  <si>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</si>
  <si>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</si>
  <si>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</si>
  <si>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</si>
  <si>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</si>
  <si>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</si>
  <si>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</si>
  <si>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</si>
  <si>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</si>
  <si>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</si>
  <si>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</si>
  <si>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</si>
  <si>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</si>
  <si>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</si>
  <si>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</si>
  <si>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</si>
  <si>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</si>
  <si>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</si>
  <si>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</si>
  <si>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</si>
  <si>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</si>
  <si>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</si>
  <si>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</si>
  <si>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</si>
  <si>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</si>
  <si>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</si>
  <si>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</si>
  <si>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</si>
  <si>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</si>
  <si>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</si>
  <si>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</si>
  <si>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</si>
  <si>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</si>
  <si>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</si>
  <si>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</si>
  <si>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</si>
  <si>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</si>
  <si>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</si>
  <si>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</si>
  <si>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</si>
  <si>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</si>
  <si>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</si>
  <si>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</si>
  <si>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</si>
  <si>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</si>
  <si>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</si>
  <si>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</si>
  <si>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</si>
  <si>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</si>
  <si>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</si>
  <si>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</si>
  <si>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</si>
  <si>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</si>
  <si>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</si>
  <si>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</si>
  <si>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</si>
  <si>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</si>
  <si>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</si>
  <si>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</si>
  <si>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</si>
  <si>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</si>
  <si>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</si>
  <si>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</si>
  <si>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</si>
  <si>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</si>
  <si>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</si>
  <si>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</si>
  <si>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</si>
  <si>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</si>
  <si>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</si>
  <si>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</si>
  <si>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</si>
  <si>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</si>
  <si>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</si>
  <si>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</si>
  <si>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</si>
  <si>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</si>
  <si>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</si>
  <si>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</si>
  <si>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</si>
  <si>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</si>
  <si>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</si>
  <si>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</si>
  <si>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</si>
  <si>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</si>
  <si>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</si>
  <si>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</si>
  <si>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</si>
  <si>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</si>
  <si>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</si>
  <si>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</si>
  <si>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</si>
  <si>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</si>
  <si>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</si>
  <si>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</si>
  <si>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</si>
  <si>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</si>
  <si>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</si>
  <si>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</si>
  <si>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</si>
  <si>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</si>
  <si>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</si>
  <si>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</si>
  <si>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</si>
  <si>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</si>
  <si>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</si>
  <si>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</si>
  <si>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</si>
  <si>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</si>
  <si>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</si>
  <si>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</si>
  <si>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</si>
  <si>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</si>
  <si>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</si>
  <si>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</si>
  <si>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</si>
  <si>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</si>
  <si>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</si>
  <si>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</si>
  <si>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</si>
  <si>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</si>
  <si>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</si>
  <si>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</si>
  <si>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</si>
  <si>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</si>
  <si>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</si>
  <si>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</si>
  <si>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</si>
  <si>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</si>
  <si>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</si>
  <si>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</si>
  <si>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</si>
  <si>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</si>
  <si>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</si>
  <si>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</si>
  <si>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</si>
  <si>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</si>
  <si>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</si>
  <si>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</si>
  <si>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</si>
  <si>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</si>
  <si>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</si>
  <si>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</si>
  <si>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</si>
  <si>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</si>
  <si>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</si>
  <si>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</si>
  <si>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</si>
  <si>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</si>
  <si>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</si>
  <si>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</si>
  <si>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</si>
  <si>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</si>
  <si>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</si>
  <si>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</si>
  <si>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</si>
  <si>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</si>
  <si>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</si>
  <si>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</si>
  <si>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</si>
  <si>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</si>
  <si>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</si>
  <si>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</si>
  <si>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</si>
  <si>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</si>
  <si>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</si>
  <si>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</si>
  <si>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</si>
  <si>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</si>
  <si>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</si>
  <si>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</si>
  <si>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</si>
  <si>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</si>
  <si>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</si>
  <si>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</si>
  <si>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</si>
  <si>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</si>
  <si>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</si>
  <si>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</si>
  <si>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</si>
  <si>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</si>
  <si>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</si>
  <si>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</si>
  <si>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</si>
  <si>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</si>
  <si>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</si>
  <si>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</si>
  <si>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</si>
  <si>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</si>
  <si>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</si>
  <si>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</si>
  <si>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</si>
  <si>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</si>
  <si>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</si>
  <si>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</si>
  <si>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</si>
  <si>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</si>
  <si>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</si>
  <si>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</si>
  <si>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</si>
  <si>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</si>
  <si>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</si>
  <si>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</si>
  <si>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</si>
  <si>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</si>
  <si>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</si>
  <si>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</si>
  <si>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</si>
  <si>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</si>
  <si>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</si>
  <si>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</si>
  <si>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</si>
  <si>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</si>
  <si>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</si>
  <si>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</si>
  <si>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</si>
  <si>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</si>
  <si>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</si>
  <si>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</si>
  <si>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</si>
  <si>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</si>
  <si>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</si>
  <si>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</si>
  <si>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</si>
  <si>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</si>
  <si>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</si>
  <si>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</si>
  <si>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</si>
  <si>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</si>
  <si>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</si>
  <si>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</si>
  <si>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</si>
  <si>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</si>
  <si>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</si>
  <si>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</si>
  <si>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</si>
  <si>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</si>
  <si>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</si>
  <si>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</si>
  <si>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</si>
  <si>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</si>
  <si>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</si>
  <si>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</si>
  <si>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</si>
  <si>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</si>
  <si>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</si>
  <si>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</si>
  <si>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</si>
  <si>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</si>
  <si>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</si>
  <si>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</si>
  <si>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</si>
  <si>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</si>
  <si>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</si>
  <si>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</si>
  <si>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</si>
  <si>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</si>
  <si>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</si>
  <si>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</si>
  <si>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</si>
  <si>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</si>
  <si>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</si>
  <si>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</si>
  <si>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</si>
  <si>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</si>
  <si>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</si>
  <si>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</si>
  <si>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</si>
  <si>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</si>
  <si>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</si>
  <si>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</si>
  <si>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</si>
  <si>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</si>
  <si>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</si>
  <si>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</si>
  <si>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</si>
  <si>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</si>
  <si>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</si>
  <si>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</si>
  <si>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</si>
  <si>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</si>
  <si>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</si>
  <si>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</si>
  <si>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</si>
  <si>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</si>
  <si>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</si>
  <si>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</si>
  <si>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</si>
  <si>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</si>
  <si>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</si>
  <si>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</si>
  <si>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</si>
  <si>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</si>
  <si>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</si>
  <si>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</si>
  <si>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</si>
  <si>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</si>
  <si>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</si>
  <si>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</si>
  <si>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</si>
  <si>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</si>
  <si>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</si>
  <si>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</si>
  <si>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</si>
  <si>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</si>
  <si>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</si>
  <si>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</si>
  <si>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</si>
  <si>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</si>
  <si>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</si>
  <si>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</si>
  <si>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</si>
  <si>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</si>
  <si>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</si>
  <si>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</si>
  <si>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</si>
  <si>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</si>
  <si>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</si>
  <si>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</si>
  <si>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</si>
  <si>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</si>
  <si>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</si>
  <si>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</si>
  <si>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</si>
  <si>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</si>
  <si>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</si>
  <si>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</si>
  <si>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</si>
  <si>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</si>
  <si>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</si>
  <si>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</si>
  <si>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</si>
  <si>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</si>
  <si>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</si>
  <si>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</si>
  <si>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</si>
  <si>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</si>
  <si>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</si>
  <si>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</si>
  <si>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</si>
  <si>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</si>
  <si>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</si>
  <si>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</si>
  <si>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</si>
  <si>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</si>
  <si>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</si>
  <si>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</si>
  <si>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</si>
  <si>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</si>
  <si>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</si>
  <si>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</si>
  <si>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</si>
  <si>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</si>
  <si>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</si>
  <si>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</si>
  <si>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</si>
  <si>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</si>
  <si>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</si>
  <si>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</si>
  <si>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</si>
  <si>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</si>
  <si>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</si>
  <si>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</si>
  <si>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</si>
  <si>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</si>
  <si>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</si>
  <si>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</si>
  <si>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</si>
  <si>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</si>
  <si>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</si>
  <si>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</si>
  <si>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</si>
  <si>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</si>
  <si>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</si>
  <si>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</si>
  <si>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</si>
  <si>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</si>
  <si>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</si>
  <si>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</si>
  <si>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</si>
  <si>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</si>
  <si>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</si>
  <si>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</si>
  <si>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</si>
  <si>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</si>
  <si>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</si>
  <si>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</si>
  <si>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</si>
  <si>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</si>
  <si>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</si>
  <si>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</si>
  <si>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</si>
  <si>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</si>
  <si>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</si>
  <si>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</si>
  <si>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</si>
  <si>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</si>
  <si>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</si>
  <si>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</si>
  <si>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</si>
  <si>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</si>
  <si>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</si>
  <si>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</si>
  <si>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</si>
  <si>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</si>
  <si>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</si>
  <si>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</si>
  <si>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</si>
  <si>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</si>
  <si>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</si>
  <si>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</si>
  <si>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</si>
  <si>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</si>
  <si>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</si>
  <si>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</si>
  <si>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</si>
  <si>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</si>
  <si>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</si>
  <si>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</si>
  <si>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</si>
  <si>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</si>
  <si>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</si>
  <si>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</si>
  <si>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</si>
  <si>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</si>
  <si>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</si>
  <si>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</si>
  <si>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</si>
  <si>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</si>
  <si>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</si>
  <si>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</si>
  <si>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</si>
  <si>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</si>
  <si>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</si>
  <si>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</si>
  <si>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</si>
  <si>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</si>
  <si>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</si>
  <si>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</si>
  <si>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</si>
  <si>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</si>
  <si>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</si>
  <si>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</si>
  <si>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</si>
  <si>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</si>
  <si>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</si>
  <si>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</si>
  <si>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</si>
  <si>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</si>
  <si>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</si>
  <si>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</si>
  <si>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</si>
  <si>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</si>
  <si>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</si>
  <si>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</si>
  <si>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</si>
  <si>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</si>
  <si>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</si>
  <si>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</si>
  <si>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</si>
  <si>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</si>
  <si>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</si>
  <si>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</si>
  <si>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</si>
  <si>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</si>
  <si>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</si>
  <si>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</si>
  <si>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</si>
  <si>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</si>
  <si>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</si>
  <si>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</si>
  <si>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</si>
  <si>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</si>
  <si>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</si>
  <si>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</si>
  <si>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</si>
  <si>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OCTOBRE 2021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</si>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</sst>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_$_ ;_ * \(#,##0.00\)\ _$_ ;_ * &quot;-&quot;??_)\ _$_ ;_ @_ "/>
    <numFmt numFmtId="165" formatCode="_ * #,##0_)\ _$_ ;_ * \(#,##0\)\ _$_ ;_ * &quot;-&quot;??_)\ _$_ ;_ @_ "/>
    <numFmt numFmtId="166" formatCode="_-* #,##0.00\ _$_-;_-* #,##0.00\ _$\-;_-* &quot;-&quot;??\ _$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3" borderId="0">
      <alignment/>
      <protection/>
    </xf>
    <xf numFmtId="0" fontId="29" fillId="34" borderId="1" applyNumberFormat="0" applyAlignment="0" applyProtection="0"/>
    <xf numFmtId="0" fontId="30" fillId="0" borderId="2" applyNumberFormat="0" applyFill="0" applyAlignment="0" applyProtection="0"/>
    <xf numFmtId="0" fontId="1" fillId="35" borderId="3" applyNumberFormat="0" applyFont="0" applyAlignment="0" applyProtection="0"/>
    <xf numFmtId="0" fontId="31" fillId="36" borderId="1" applyNumberFormat="0" applyAlignment="0" applyProtection="0"/>
    <xf numFmtId="0" fontId="32" fillId="3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5" borderId="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39" borderId="0" applyNumberFormat="0" applyBorder="0" applyAlignment="0" applyProtection="0"/>
    <xf numFmtId="0" fontId="35" fillId="34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0" borderId="9" applyNumberFormat="0" applyAlignment="0" applyProtection="0"/>
  </cellStyleXfs>
  <cellXfs count="184">
    <xf numFmtId="0" fontId="0" fillId="0" borderId="0" xfId="0" applyFont="1" applyAlignment="1">
      <alignment/>
    </xf>
    <xf numFmtId="0" fontId="43" fillId="0" borderId="0" xfId="76" applyFont="1" applyFill="1">
      <alignment/>
      <protection/>
    </xf>
    <xf numFmtId="0" fontId="43" fillId="0" borderId="0" xfId="76" applyFont="1">
      <alignment/>
      <protection/>
    </xf>
    <xf numFmtId="0" fontId="3" fillId="41" borderId="0" xfId="76" applyFont="1" applyFill="1" applyBorder="1" applyAlignment="1">
      <alignment horizontal="right"/>
      <protection/>
    </xf>
    <xf numFmtId="0" fontId="43" fillId="0" borderId="0" xfId="76" applyFont="1" applyFill="1" applyBorder="1">
      <alignment/>
      <protection/>
    </xf>
    <xf numFmtId="0" fontId="43" fillId="0" borderId="0" xfId="76" applyFont="1" applyBorder="1">
      <alignment/>
      <protection/>
    </xf>
    <xf numFmtId="0" fontId="3" fillId="0" borderId="10" xfId="76" applyFont="1" applyFill="1" applyBorder="1" applyAlignment="1">
      <alignment horizontal="center"/>
      <protection/>
    </xf>
    <xf numFmtId="0" fontId="3" fillId="0" borderId="11" xfId="76" applyFont="1" applyFill="1" applyBorder="1" applyAlignment="1">
      <alignment horizontal="center"/>
      <protection/>
    </xf>
    <xf numFmtId="0" fontId="3" fillId="0" borderId="12" xfId="76" applyFont="1" applyFill="1" applyBorder="1" applyAlignment="1">
      <alignment horizontal="center"/>
      <protection/>
    </xf>
    <xf numFmtId="0" fontId="3" fillId="0" borderId="13" xfId="76" applyFont="1" applyFill="1" applyBorder="1" applyAlignment="1">
      <alignment horizontal="center"/>
      <protection/>
    </xf>
    <xf numFmtId="0" fontId="3" fillId="41" borderId="14" xfId="76" applyFont="1" applyFill="1" applyBorder="1" applyAlignment="1">
      <alignment horizontal="center"/>
      <protection/>
    </xf>
    <xf numFmtId="49" fontId="3" fillId="41" borderId="0" xfId="76" applyNumberFormat="1" applyFont="1" applyFill="1" applyBorder="1" applyAlignment="1">
      <alignment horizontal="center"/>
      <protection/>
    </xf>
    <xf numFmtId="165" fontId="3" fillId="0" borderId="13" xfId="61" applyNumberFormat="1" applyFont="1" applyFill="1" applyBorder="1" applyAlignment="1">
      <alignment/>
    </xf>
    <xf numFmtId="165" fontId="3" fillId="0" borderId="10" xfId="61" applyNumberFormat="1" applyFont="1" applyFill="1" applyBorder="1" applyAlignment="1">
      <alignment/>
    </xf>
    <xf numFmtId="165" fontId="3" fillId="0" borderId="11" xfId="61" applyNumberFormat="1" applyFont="1" applyFill="1" applyBorder="1" applyAlignment="1">
      <alignment/>
    </xf>
    <xf numFmtId="0" fontId="3" fillId="42" borderId="14" xfId="76" applyFont="1" applyFill="1" applyBorder="1" applyAlignment="1">
      <alignment horizontal="center"/>
      <protection/>
    </xf>
    <xf numFmtId="2" fontId="3" fillId="42" borderId="0" xfId="76" applyNumberFormat="1" applyFont="1" applyFill="1" applyBorder="1" applyAlignment="1">
      <alignment horizontal="left"/>
      <protection/>
    </xf>
    <xf numFmtId="0" fontId="3" fillId="42" borderId="0" xfId="76" applyNumberFormat="1" applyFont="1" applyFill="1" applyBorder="1" applyAlignment="1">
      <alignment horizontal="center"/>
      <protection/>
    </xf>
    <xf numFmtId="0" fontId="43" fillId="42" borderId="0" xfId="76" applyFont="1" applyFill="1">
      <alignment/>
      <protection/>
    </xf>
    <xf numFmtId="165" fontId="3" fillId="0" borderId="10" xfId="61" applyNumberFormat="1" applyFont="1" applyFill="1" applyBorder="1" applyAlignment="1">
      <alignment wrapText="1"/>
    </xf>
    <xf numFmtId="165" fontId="3" fillId="0" borderId="11" xfId="61" applyNumberFormat="1" applyFont="1" applyFill="1" applyBorder="1" applyAlignment="1">
      <alignment wrapText="1"/>
    </xf>
    <xf numFmtId="0" fontId="3" fillId="0" borderId="0" xfId="76" applyFont="1" applyFill="1" applyBorder="1" applyAlignment="1">
      <alignment horizontal="center"/>
      <protection/>
    </xf>
    <xf numFmtId="0" fontId="4" fillId="43" borderId="15" xfId="76" applyFont="1" applyFill="1" applyBorder="1" applyAlignment="1" applyProtection="1">
      <alignment horizontal="center" vertical="center" wrapText="1"/>
      <protection hidden="1"/>
    </xf>
    <xf numFmtId="1" fontId="43" fillId="0" borderId="16" xfId="76" applyNumberFormat="1" applyFont="1" applyFill="1" applyBorder="1" applyAlignment="1">
      <alignment vertical="center"/>
      <protection/>
    </xf>
    <xf numFmtId="1" fontId="43" fillId="0" borderId="17" xfId="76" applyNumberFormat="1" applyFont="1" applyFill="1" applyBorder="1" applyAlignment="1">
      <alignment vertical="center"/>
      <protection/>
    </xf>
    <xf numFmtId="1" fontId="43" fillId="0" borderId="18" xfId="76" applyNumberFormat="1" applyFont="1" applyFill="1" applyBorder="1" applyAlignment="1">
      <alignment vertical="center"/>
      <protection/>
    </xf>
    <xf numFmtId="1" fontId="43" fillId="0" borderId="12" xfId="76" applyNumberFormat="1" applyFont="1" applyFill="1" applyBorder="1" applyAlignment="1">
      <alignment vertical="center"/>
      <protection/>
    </xf>
    <xf numFmtId="1" fontId="43" fillId="42" borderId="19" xfId="76" applyNumberFormat="1" applyFont="1" applyFill="1" applyBorder="1" applyAlignment="1">
      <alignment vertical="center"/>
      <protection/>
    </xf>
    <xf numFmtId="1" fontId="43" fillId="0" borderId="20" xfId="76" applyNumberFormat="1" applyFont="1" applyFill="1" applyBorder="1" applyAlignment="1">
      <alignment vertical="center"/>
      <protection/>
    </xf>
    <xf numFmtId="1" fontId="43" fillId="0" borderId="21" xfId="76" applyNumberFormat="1" applyFont="1" applyFill="1" applyBorder="1" applyAlignment="1">
      <alignment vertical="center"/>
      <protection/>
    </xf>
    <xf numFmtId="1" fontId="43" fillId="0" borderId="10" xfId="76" applyNumberFormat="1" applyFont="1" applyFill="1" applyBorder="1" applyAlignment="1">
      <alignment vertical="center"/>
      <protection/>
    </xf>
    <xf numFmtId="1" fontId="43" fillId="42" borderId="20" xfId="76" applyNumberFormat="1" applyFont="1" applyFill="1" applyBorder="1" applyAlignment="1">
      <alignment vertical="center"/>
      <protection/>
    </xf>
    <xf numFmtId="0" fontId="4" fillId="43" borderId="22" xfId="76" applyFont="1" applyFill="1" applyBorder="1" applyAlignment="1" applyProtection="1">
      <alignment horizontal="center" vertical="center" wrapText="1"/>
      <protection hidden="1"/>
    </xf>
    <xf numFmtId="1" fontId="43" fillId="42" borderId="23" xfId="76" applyNumberFormat="1" applyFont="1" applyFill="1" applyBorder="1" applyAlignment="1">
      <alignment vertical="center"/>
      <protection/>
    </xf>
    <xf numFmtId="1" fontId="43" fillId="42" borderId="24" xfId="76" applyNumberFormat="1" applyFont="1" applyFill="1" applyBorder="1" applyAlignment="1">
      <alignment vertical="center"/>
      <protection/>
    </xf>
    <xf numFmtId="1" fontId="43" fillId="42" borderId="25" xfId="76" applyNumberFormat="1" applyFont="1" applyFill="1" applyBorder="1" applyAlignment="1">
      <alignment vertical="center"/>
      <protection/>
    </xf>
    <xf numFmtId="1" fontId="43" fillId="0" borderId="11" xfId="7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84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68" applyFont="1" applyBorder="1" applyAlignment="1">
      <alignment horizontal="center"/>
      <protection/>
    </xf>
    <xf numFmtId="2" fontId="3" fillId="0" borderId="21" xfId="68" applyNumberFormat="1" applyFont="1" applyFill="1" applyBorder="1" applyAlignment="1">
      <alignment horizontal="left"/>
      <protection/>
    </xf>
    <xf numFmtId="0" fontId="3" fillId="0" borderId="21" xfId="68" applyNumberFormat="1" applyFont="1" applyFill="1" applyBorder="1" applyAlignment="1">
      <alignment horizontal="center"/>
      <protection/>
    </xf>
    <xf numFmtId="0" fontId="7" fillId="0" borderId="21" xfId="68" applyNumberFormat="1" applyFont="1" applyFill="1" applyBorder="1" applyAlignment="1">
      <alignment horizontal="center"/>
      <protection/>
    </xf>
    <xf numFmtId="0" fontId="3" fillId="0" borderId="21" xfId="68" applyFont="1" applyBorder="1" applyAlignment="1">
      <alignment horizontal="left"/>
      <protection/>
    </xf>
    <xf numFmtId="0" fontId="7" fillId="0" borderId="28" xfId="68" applyNumberFormat="1" applyFont="1" applyFill="1" applyBorder="1" applyAlignment="1">
      <alignment horizontal="center"/>
      <protection/>
    </xf>
    <xf numFmtId="0" fontId="3" fillId="0" borderId="29" xfId="68" applyFont="1" applyBorder="1" applyAlignment="1">
      <alignment horizontal="center"/>
      <protection/>
    </xf>
    <xf numFmtId="2" fontId="3" fillId="0" borderId="30" xfId="68" applyNumberFormat="1" applyFont="1" applyFill="1" applyBorder="1" applyAlignment="1">
      <alignment horizontal="left"/>
      <protection/>
    </xf>
    <xf numFmtId="2" fontId="3" fillId="0" borderId="30" xfId="68" applyNumberFormat="1" applyFont="1" applyFill="1" applyBorder="1" applyAlignment="1">
      <alignment horizontal="center"/>
      <protection/>
    </xf>
    <xf numFmtId="2" fontId="7" fillId="0" borderId="31" xfId="68" applyNumberFormat="1" applyFont="1" applyFill="1" applyBorder="1" applyAlignment="1">
      <alignment horizontal="center"/>
      <protection/>
    </xf>
    <xf numFmtId="2" fontId="3" fillId="0" borderId="19" xfId="68" applyNumberFormat="1" applyFont="1" applyFill="1" applyBorder="1" applyAlignment="1">
      <alignment horizontal="left"/>
      <protection/>
    </xf>
    <xf numFmtId="9" fontId="3" fillId="44" borderId="10" xfId="68" applyNumberFormat="1" applyFont="1" applyFill="1" applyBorder="1" applyAlignment="1">
      <alignment horizontal="center"/>
      <protection/>
    </xf>
    <xf numFmtId="9" fontId="7" fillId="44" borderId="10" xfId="68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84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68" applyBorder="1">
      <alignment/>
      <protection/>
    </xf>
    <xf numFmtId="0" fontId="9" fillId="0" borderId="0" xfId="68">
      <alignment/>
      <protection/>
    </xf>
    <xf numFmtId="2" fontId="3" fillId="0" borderId="15" xfId="68" applyNumberFormat="1" applyFont="1" applyFill="1" applyBorder="1" applyAlignment="1">
      <alignment horizontal="left"/>
      <protection/>
    </xf>
    <xf numFmtId="0" fontId="3" fillId="0" borderId="32" xfId="76" applyFont="1" applyBorder="1" applyAlignment="1">
      <alignment horizontal="center"/>
      <protection/>
    </xf>
    <xf numFmtId="0" fontId="3" fillId="0" borderId="15" xfId="76" applyFont="1" applyBorder="1" applyAlignment="1">
      <alignment horizontal="center"/>
      <protection/>
    </xf>
    <xf numFmtId="0" fontId="3" fillId="0" borderId="22" xfId="76" applyFont="1" applyBorder="1" applyAlignment="1">
      <alignment horizontal="center"/>
      <protection/>
    </xf>
    <xf numFmtId="0" fontId="3" fillId="0" borderId="19" xfId="76" applyFont="1" applyBorder="1" applyAlignment="1">
      <alignment horizontal="center"/>
      <protection/>
    </xf>
    <xf numFmtId="0" fontId="3" fillId="0" borderId="23" xfId="76" applyFont="1" applyBorder="1" applyAlignment="1">
      <alignment horizontal="center"/>
      <protection/>
    </xf>
    <xf numFmtId="0" fontId="3" fillId="0" borderId="33" xfId="68" applyNumberFormat="1" applyFont="1" applyFill="1" applyBorder="1" applyAlignment="1">
      <alignment horizontal="center"/>
      <protection/>
    </xf>
    <xf numFmtId="0" fontId="7" fillId="0" borderId="33" xfId="68" applyNumberFormat="1" applyFont="1" applyFill="1" applyBorder="1" applyAlignment="1">
      <alignment horizontal="center"/>
      <protection/>
    </xf>
    <xf numFmtId="0" fontId="3" fillId="45" borderId="34" xfId="76" applyFont="1" applyFill="1" applyBorder="1" applyAlignment="1">
      <alignment horizontal="center" vertical="center"/>
      <protection/>
    </xf>
    <xf numFmtId="0" fontId="3" fillId="45" borderId="29" xfId="76" applyFont="1" applyFill="1" applyBorder="1" applyAlignment="1">
      <alignment horizontal="center" vertical="center"/>
      <protection/>
    </xf>
    <xf numFmtId="0" fontId="3" fillId="0" borderId="35" xfId="76" applyFont="1" applyFill="1" applyBorder="1" applyAlignment="1">
      <alignment horizontal="center"/>
      <protection/>
    </xf>
    <xf numFmtId="10" fontId="7" fillId="0" borderId="21" xfId="0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49" fontId="27" fillId="0" borderId="36" xfId="0" applyNumberFormat="1" applyFont="1" applyBorder="1" applyAlignment="1">
      <alignment horizontal="center" wrapText="1"/>
    </xf>
    <xf numFmtId="49" fontId="27" fillId="0" borderId="37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" fillId="46" borderId="39" xfId="0" applyFont="1" applyFill="1" applyBorder="1" applyAlignment="1" applyProtection="1">
      <alignment horizontal="center" vertical="center" wrapText="1"/>
      <protection hidden="1"/>
    </xf>
    <xf numFmtId="0" fontId="2" fillId="46" borderId="40" xfId="0" applyFont="1" applyFill="1" applyBorder="1" applyAlignment="1" applyProtection="1">
      <alignment horizontal="center" vertical="center" wrapText="1"/>
      <protection hidden="1"/>
    </xf>
    <xf numFmtId="0" fontId="2" fillId="46" borderId="24" xfId="0" applyFont="1" applyFill="1" applyBorder="1" applyAlignment="1" applyProtection="1">
      <alignment horizontal="center" vertical="center" wrapText="1"/>
      <protection hidden="1"/>
    </xf>
    <xf numFmtId="0" fontId="6" fillId="43" borderId="16" xfId="0" applyFont="1" applyFill="1" applyBorder="1" applyAlignment="1" applyProtection="1">
      <alignment horizontal="center" vertical="center" wrapText="1"/>
      <protection hidden="1"/>
    </xf>
    <xf numFmtId="0" fontId="6" fillId="43" borderId="29" xfId="0" applyFont="1" applyFill="1" applyBorder="1" applyAlignment="1" applyProtection="1">
      <alignment horizontal="center" vertical="center" wrapText="1"/>
      <protection hidden="1"/>
    </xf>
    <xf numFmtId="0" fontId="6" fillId="43" borderId="18" xfId="0" applyFont="1" applyFill="1" applyBorder="1" applyAlignment="1" applyProtection="1">
      <alignment horizontal="center" vertical="center" wrapText="1"/>
      <protection hidden="1"/>
    </xf>
    <xf numFmtId="0" fontId="6" fillId="43" borderId="30" xfId="0" applyFont="1" applyFill="1" applyBorder="1" applyAlignment="1" applyProtection="1">
      <alignment horizontal="center" vertical="center" wrapText="1"/>
      <protection hidden="1"/>
    </xf>
    <xf numFmtId="0" fontId="6" fillId="43" borderId="12" xfId="0" applyFont="1" applyFill="1" applyBorder="1" applyAlignment="1" applyProtection="1">
      <alignment horizontal="center" vertical="center" wrapText="1"/>
      <protection hidden="1"/>
    </xf>
    <xf numFmtId="0" fontId="6" fillId="43" borderId="31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/>
    </xf>
    <xf numFmtId="0" fontId="6" fillId="43" borderId="42" xfId="0" applyFont="1" applyFill="1" applyBorder="1" applyAlignment="1" applyProtection="1">
      <alignment horizontal="center" vertical="center" wrapText="1"/>
      <protection hidden="1"/>
    </xf>
    <xf numFmtId="0" fontId="6" fillId="43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43" borderId="26" xfId="0" applyFont="1" applyFill="1" applyBorder="1" applyAlignment="1" applyProtection="1">
      <alignment horizontal="center" vertical="center" wrapText="1"/>
      <protection hidden="1"/>
    </xf>
    <xf numFmtId="0" fontId="6" fillId="43" borderId="23" xfId="0" applyFont="1" applyFill="1" applyBorder="1" applyAlignment="1" applyProtection="1">
      <alignment horizontal="center" vertical="center" wrapText="1"/>
      <protection hidden="1"/>
    </xf>
    <xf numFmtId="0" fontId="6" fillId="43" borderId="27" xfId="0" applyFont="1" applyFill="1" applyBorder="1" applyAlignment="1" applyProtection="1">
      <alignment horizontal="center" vertical="center" wrapText="1"/>
      <protection hidden="1"/>
    </xf>
    <xf numFmtId="0" fontId="6" fillId="43" borderId="25" xfId="0" applyFont="1" applyFill="1" applyBorder="1" applyAlignment="1" applyProtection="1">
      <alignment horizontal="center" vertical="center" wrapText="1"/>
      <protection hidden="1"/>
    </xf>
    <xf numFmtId="0" fontId="6" fillId="43" borderId="46" xfId="0" applyFont="1" applyFill="1" applyBorder="1" applyAlignment="1" applyProtection="1">
      <alignment horizontal="center" vertical="center" wrapText="1"/>
      <protection hidden="1"/>
    </xf>
    <xf numFmtId="0" fontId="6" fillId="43" borderId="39" xfId="0" applyFont="1" applyFill="1" applyBorder="1" applyAlignment="1" applyProtection="1">
      <alignment horizontal="center" vertical="center" wrapText="1"/>
      <protection hidden="1"/>
    </xf>
    <xf numFmtId="0" fontId="6" fillId="43" borderId="13" xfId="0" applyFont="1" applyFill="1" applyBorder="1" applyAlignment="1" applyProtection="1">
      <alignment horizontal="center" vertical="center" wrapText="1"/>
      <protection hidden="1"/>
    </xf>
    <xf numFmtId="0" fontId="6" fillId="43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76" applyFont="1" applyBorder="1" applyAlignment="1">
      <alignment horizontal="center" wrapText="1"/>
      <protection/>
    </xf>
    <xf numFmtId="0" fontId="2" fillId="46" borderId="32" xfId="76" applyFont="1" applyFill="1" applyBorder="1" applyAlignment="1" applyProtection="1">
      <alignment horizontal="center" vertical="center" wrapText="1"/>
      <protection hidden="1"/>
    </xf>
    <xf numFmtId="0" fontId="2" fillId="46" borderId="0" xfId="76" applyFont="1" applyFill="1" applyBorder="1" applyAlignment="1" applyProtection="1">
      <alignment horizontal="center" vertical="center" wrapText="1"/>
      <protection hidden="1"/>
    </xf>
    <xf numFmtId="0" fontId="4" fillId="43" borderId="34" xfId="76" applyFont="1" applyFill="1" applyBorder="1" applyAlignment="1" applyProtection="1">
      <alignment horizontal="center" vertical="center" wrapText="1"/>
      <protection hidden="1"/>
    </xf>
    <xf numFmtId="0" fontId="4" fillId="43" borderId="26" xfId="76" applyFont="1" applyFill="1" applyBorder="1" applyAlignment="1" applyProtection="1">
      <alignment horizontal="center" vertical="center" wrapText="1"/>
      <protection hidden="1"/>
    </xf>
    <xf numFmtId="0" fontId="4" fillId="43" borderId="35" xfId="76" applyFont="1" applyFill="1" applyBorder="1" applyAlignment="1" applyProtection="1">
      <alignment horizontal="center" vertical="center" wrapText="1"/>
      <protection hidden="1"/>
    </xf>
    <xf numFmtId="0" fontId="4" fillId="43" borderId="13" xfId="76" applyFont="1" applyFill="1" applyBorder="1" applyAlignment="1" applyProtection="1">
      <alignment horizontal="center" vertical="center" wrapText="1"/>
      <protection hidden="1"/>
    </xf>
    <xf numFmtId="0" fontId="3" fillId="45" borderId="29" xfId="76" applyFont="1" applyFill="1" applyBorder="1" applyAlignment="1">
      <alignment horizontal="center" vertical="center"/>
      <protection/>
    </xf>
    <xf numFmtId="0" fontId="3" fillId="45" borderId="47" xfId="76" applyFont="1" applyFill="1" applyBorder="1" applyAlignment="1">
      <alignment horizontal="center" vertical="center"/>
      <protection/>
    </xf>
    <xf numFmtId="0" fontId="3" fillId="45" borderId="34" xfId="76" applyFont="1" applyFill="1" applyBorder="1" applyAlignment="1">
      <alignment horizontal="center" vertical="center"/>
      <protection/>
    </xf>
    <xf numFmtId="0" fontId="3" fillId="45" borderId="48" xfId="76" applyFont="1" applyFill="1" applyBorder="1" applyAlignment="1">
      <alignment horizontal="center" vertical="center"/>
      <protection/>
    </xf>
    <xf numFmtId="0" fontId="4" fillId="43" borderId="36" xfId="76" applyFont="1" applyFill="1" applyBorder="1" applyAlignment="1" applyProtection="1">
      <alignment horizontal="center" vertical="center" wrapText="1"/>
      <protection hidden="1"/>
    </xf>
    <xf numFmtId="0" fontId="4" fillId="43" borderId="49" xfId="76" applyFont="1" applyFill="1" applyBorder="1" applyAlignment="1" applyProtection="1">
      <alignment horizontal="center" vertical="center" wrapText="1"/>
      <protection hidden="1"/>
    </xf>
    <xf numFmtId="0" fontId="0" fillId="0" borderId="50" xfId="76" applyBorder="1" applyAlignment="1">
      <alignment horizontal="center" vertical="center" wrapText="1"/>
      <protection/>
    </xf>
    <xf numFmtId="0" fontId="4" fillId="43" borderId="16" xfId="76" applyFont="1" applyFill="1" applyBorder="1" applyAlignment="1" applyProtection="1">
      <alignment horizontal="center" vertical="center" wrapText="1"/>
      <protection hidden="1"/>
    </xf>
    <xf numFmtId="0" fontId="4" fillId="43" borderId="19" xfId="76" applyFont="1" applyFill="1" applyBorder="1" applyAlignment="1" applyProtection="1">
      <alignment horizontal="center" vertical="center" wrapText="1"/>
      <protection hidden="1"/>
    </xf>
    <xf numFmtId="0" fontId="4" fillId="43" borderId="12" xfId="76" applyFont="1" applyFill="1" applyBorder="1" applyAlignment="1" applyProtection="1">
      <alignment horizontal="center" vertical="center" wrapText="1"/>
      <protection hidden="1"/>
    </xf>
    <xf numFmtId="0" fontId="0" fillId="0" borderId="10" xfId="76" applyBorder="1" applyAlignment="1">
      <alignment horizontal="center" vertical="center" wrapText="1"/>
      <protection/>
    </xf>
    <xf numFmtId="0" fontId="4" fillId="43" borderId="18" xfId="76" applyFont="1" applyFill="1" applyBorder="1" applyAlignment="1" applyProtection="1">
      <alignment horizontal="center" vertical="center" wrapText="1"/>
      <protection hidden="1"/>
    </xf>
    <xf numFmtId="0" fontId="4" fillId="43" borderId="30" xfId="76" applyFont="1" applyFill="1" applyBorder="1" applyAlignment="1" applyProtection="1">
      <alignment horizontal="center" vertical="center" wrapText="1"/>
      <protection hidden="1"/>
    </xf>
    <xf numFmtId="0" fontId="4" fillId="43" borderId="31" xfId="76" applyFont="1" applyFill="1" applyBorder="1" applyAlignment="1" applyProtection="1">
      <alignment horizontal="center" vertical="center" wrapText="1"/>
      <protection hidden="1"/>
    </xf>
    <xf numFmtId="0" fontId="4" fillId="43" borderId="42" xfId="76" applyFont="1" applyFill="1" applyBorder="1" applyAlignment="1" applyProtection="1">
      <alignment horizontal="center" vertical="center" wrapText="1"/>
      <protection hidden="1"/>
    </xf>
    <xf numFmtId="0" fontId="4" fillId="43" borderId="43" xfId="76" applyFont="1" applyFill="1" applyBorder="1" applyAlignment="1" applyProtection="1">
      <alignment horizontal="center" vertical="center" wrapText="1"/>
      <protection hidden="1"/>
    </xf>
    <xf numFmtId="0" fontId="4" fillId="43" borderId="50" xfId="76" applyFont="1" applyFill="1" applyBorder="1" applyAlignment="1" applyProtection="1">
      <alignment horizontal="center" vertical="center" wrapText="1"/>
      <protection hidden="1"/>
    </xf>
    <xf numFmtId="0" fontId="2" fillId="46" borderId="39" xfId="68" applyFont="1" applyFill="1" applyBorder="1" applyAlignment="1" applyProtection="1">
      <alignment horizontal="center" vertical="center" wrapText="1"/>
      <protection hidden="1"/>
    </xf>
    <xf numFmtId="0" fontId="2" fillId="46" borderId="40" xfId="68" applyFont="1" applyFill="1" applyBorder="1" applyAlignment="1" applyProtection="1">
      <alignment horizontal="center" vertical="center" wrapText="1"/>
      <protection hidden="1"/>
    </xf>
    <xf numFmtId="0" fontId="2" fillId="46" borderId="24" xfId="68" applyFont="1" applyFill="1" applyBorder="1" applyAlignment="1" applyProtection="1">
      <alignment horizontal="center" vertical="center" wrapText="1"/>
      <protection hidden="1"/>
    </xf>
    <xf numFmtId="0" fontId="6" fillId="43" borderId="26" xfId="68" applyFont="1" applyFill="1" applyBorder="1" applyAlignment="1" applyProtection="1">
      <alignment horizontal="center" vertical="center" wrapText="1"/>
      <protection hidden="1"/>
    </xf>
    <xf numFmtId="0" fontId="6" fillId="43" borderId="23" xfId="68" applyFont="1" applyFill="1" applyBorder="1" applyAlignment="1" applyProtection="1">
      <alignment horizontal="center" vertical="center" wrapText="1"/>
      <protection hidden="1"/>
    </xf>
    <xf numFmtId="0" fontId="6" fillId="43" borderId="27" xfId="68" applyFont="1" applyFill="1" applyBorder="1" applyAlignment="1" applyProtection="1">
      <alignment horizontal="center" vertical="center" wrapText="1"/>
      <protection hidden="1"/>
    </xf>
    <xf numFmtId="0" fontId="6" fillId="43" borderId="25" xfId="68" applyFont="1" applyFill="1" applyBorder="1" applyAlignment="1" applyProtection="1">
      <alignment horizontal="center" vertical="center" wrapText="1"/>
      <protection hidden="1"/>
    </xf>
    <xf numFmtId="0" fontId="9" fillId="0" borderId="28" xfId="68" applyBorder="1" applyAlignment="1">
      <alignment horizontal="left" wrapText="1"/>
      <protection/>
    </xf>
    <xf numFmtId="0" fontId="9" fillId="0" borderId="51" xfId="68" applyBorder="1" applyAlignment="1">
      <alignment horizontal="left" wrapText="1"/>
      <protection/>
    </xf>
    <xf numFmtId="0" fontId="9" fillId="0" borderId="20" xfId="68" applyBorder="1" applyAlignment="1">
      <alignment horizontal="left" wrapText="1"/>
      <protection/>
    </xf>
    <xf numFmtId="0" fontId="2" fillId="46" borderId="52" xfId="68" applyFont="1" applyFill="1" applyBorder="1" applyAlignment="1" applyProtection="1">
      <alignment horizontal="center" vertical="center" wrapText="1"/>
      <protection hidden="1"/>
    </xf>
    <xf numFmtId="0" fontId="2" fillId="46" borderId="53" xfId="68" applyFont="1" applyFill="1" applyBorder="1" applyAlignment="1" applyProtection="1">
      <alignment horizontal="center" vertical="center" wrapText="1"/>
      <protection hidden="1"/>
    </xf>
    <xf numFmtId="0" fontId="2" fillId="46" borderId="54" xfId="68" applyFont="1" applyFill="1" applyBorder="1" applyAlignment="1" applyProtection="1">
      <alignment horizontal="center" vertical="center" wrapText="1"/>
      <protection hidden="1"/>
    </xf>
    <xf numFmtId="0" fontId="9" fillId="0" borderId="44" xfId="68" applyBorder="1" applyAlignment="1">
      <alignment horizontal="left" wrapText="1"/>
      <protection/>
    </xf>
    <xf numFmtId="0" fontId="9" fillId="0" borderId="45" xfId="68" applyBorder="1" applyAlignment="1">
      <alignment horizontal="left" wrapText="1"/>
      <protection/>
    </xf>
    <xf numFmtId="0" fontId="9" fillId="0" borderId="55" xfId="68" applyBorder="1" applyAlignment="1">
      <alignment horizontal="left" wrapText="1"/>
      <protection/>
    </xf>
    <xf numFmtId="0" fontId="6" fillId="43" borderId="34" xfId="68" applyFont="1" applyFill="1" applyBorder="1" applyAlignment="1" applyProtection="1">
      <alignment horizontal="center" vertical="center" wrapText="1"/>
      <protection hidden="1"/>
    </xf>
    <xf numFmtId="0" fontId="6" fillId="43" borderId="42" xfId="68" applyFont="1" applyFill="1" applyBorder="1" applyAlignment="1" applyProtection="1">
      <alignment horizontal="center" vertical="center" wrapText="1"/>
      <protection hidden="1"/>
    </xf>
    <xf numFmtId="0" fontId="6" fillId="43" borderId="35" xfId="68" applyFont="1" applyFill="1" applyBorder="1" applyAlignment="1" applyProtection="1">
      <alignment horizontal="center" vertical="center" wrapText="1"/>
      <protection hidden="1"/>
    </xf>
    <xf numFmtId="0" fontId="6" fillId="43" borderId="13" xfId="68" applyFont="1" applyFill="1" applyBorder="1" applyAlignment="1" applyProtection="1">
      <alignment horizontal="center" vertical="center" wrapText="1"/>
      <protection hidden="1"/>
    </xf>
    <xf numFmtId="0" fontId="44" fillId="0" borderId="21" xfId="68" applyFont="1" applyBorder="1" applyAlignment="1">
      <alignment horizontal="center" wrapText="1"/>
      <protection/>
    </xf>
    <xf numFmtId="0" fontId="2" fillId="46" borderId="21" xfId="68" applyFont="1" applyFill="1" applyBorder="1" applyAlignment="1" applyProtection="1">
      <alignment horizontal="center" vertical="center" wrapText="1"/>
      <protection hidden="1"/>
    </xf>
    <xf numFmtId="0" fontId="6" fillId="43" borderId="21" xfId="0" applyFont="1" applyFill="1" applyBorder="1" applyAlignment="1" applyProtection="1">
      <alignment horizontal="center" vertical="center" wrapText="1"/>
      <protection hidden="1"/>
    </xf>
    <xf numFmtId="0" fontId="6" fillId="43" borderId="55" xfId="0" applyFont="1" applyFill="1" applyBorder="1" applyAlignment="1" applyProtection="1">
      <alignment horizontal="center" vertical="center" wrapText="1"/>
      <protection hidden="1"/>
    </xf>
    <xf numFmtId="0" fontId="6" fillId="43" borderId="56" xfId="0" applyFont="1" applyFill="1" applyBorder="1" applyAlignment="1" applyProtection="1">
      <alignment horizontal="center" vertical="center" wrapText="1"/>
      <protection hidden="1"/>
    </xf>
    <xf numFmtId="0" fontId="9" fillId="0" borderId="36" xfId="68" applyBorder="1" applyAlignment="1">
      <alignment horizontal="left" wrapText="1"/>
      <protection/>
    </xf>
    <xf numFmtId="0" fontId="9" fillId="0" borderId="37" xfId="68" applyBorder="1" applyAlignment="1">
      <alignment horizontal="left" wrapText="1"/>
      <protection/>
    </xf>
    <xf numFmtId="0" fontId="9" fillId="0" borderId="38" xfId="68" applyBorder="1" applyAlignment="1">
      <alignment horizontal="left" wrapText="1"/>
      <protection/>
    </xf>
    <xf numFmtId="0" fontId="9" fillId="0" borderId="21" xfId="68" applyBorder="1" applyAlignment="1">
      <alignment horizontal="left" wrapText="1"/>
      <protection/>
    </xf>
    <xf numFmtId="0" fontId="2" fillId="46" borderId="47" xfId="68" applyFont="1" applyFill="1" applyBorder="1" applyAlignment="1" applyProtection="1">
      <alignment horizontal="center" vertical="center" wrapText="1"/>
      <protection hidden="1"/>
    </xf>
    <xf numFmtId="0" fontId="2" fillId="46" borderId="43" xfId="68" applyFont="1" applyFill="1" applyBorder="1" applyAlignment="1" applyProtection="1">
      <alignment horizontal="center" vertical="center" wrapText="1"/>
      <protection hidden="1"/>
    </xf>
    <xf numFmtId="0" fontId="2" fillId="46" borderId="50" xfId="68" applyFont="1" applyFill="1" applyBorder="1" applyAlignment="1" applyProtection="1">
      <alignment horizontal="center" vertical="center" wrapText="1"/>
      <protection hidden="1"/>
    </xf>
    <xf numFmtId="0" fontId="6" fillId="43" borderId="44" xfId="68" applyFont="1" applyFill="1" applyBorder="1" applyAlignment="1" applyProtection="1">
      <alignment horizontal="center" vertical="center" wrapText="1"/>
      <protection hidden="1"/>
    </xf>
    <xf numFmtId="0" fontId="6" fillId="43" borderId="22" xfId="68" applyFont="1" applyFill="1" applyBorder="1" applyAlignment="1" applyProtection="1">
      <alignment horizontal="center" vertical="center" wrapText="1"/>
      <protection hidden="1"/>
    </xf>
    <xf numFmtId="0" fontId="6" fillId="43" borderId="57" xfId="68" applyFont="1" applyFill="1" applyBorder="1" applyAlignment="1" applyProtection="1">
      <alignment horizontal="center" vertical="center" wrapText="1"/>
      <protection hidden="1"/>
    </xf>
    <xf numFmtId="0" fontId="6" fillId="43" borderId="58" xfId="68" applyFont="1" applyFill="1" applyBorder="1" applyAlignment="1" applyProtection="1">
      <alignment horizontal="center" vertical="center" wrapText="1"/>
      <protection hidden="1"/>
    </xf>
    <xf numFmtId="0" fontId="6" fillId="43" borderId="55" xfId="68" applyFont="1" applyFill="1" applyBorder="1" applyAlignment="1" applyProtection="1">
      <alignment horizontal="center" vertical="center" wrapText="1"/>
      <protection hidden="1"/>
    </xf>
    <xf numFmtId="0" fontId="6" fillId="43" borderId="59" xfId="68" applyFont="1" applyFill="1" applyBorder="1" applyAlignment="1" applyProtection="1">
      <alignment horizontal="center" vertical="center" wrapText="1"/>
      <protection hidden="1"/>
    </xf>
  </cellXfs>
  <cellStyles count="11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blp_column_header" xfId="48"/>
    <cellStyle name="Calcul" xfId="49"/>
    <cellStyle name="Cellule liée" xfId="50"/>
    <cellStyle name="Commentaire 2" xfId="51"/>
    <cellStyle name="Entrée" xfId="52"/>
    <cellStyle name="Insatisfaisant" xfId="53"/>
    <cellStyle name="Comma" xfId="54"/>
    <cellStyle name="Comma [0]" xfId="55"/>
    <cellStyle name="Milliers 2" xfId="56"/>
    <cellStyle name="Milliers 3" xfId="57"/>
    <cellStyle name="Milliers 3 2" xfId="58"/>
    <cellStyle name="Milliers 4" xfId="59"/>
    <cellStyle name="Milliers 4 2" xfId="60"/>
    <cellStyle name="Milliers 5" xfId="61"/>
    <cellStyle name="Milliers 5 2" xfId="62"/>
    <cellStyle name="Currency" xfId="63"/>
    <cellStyle name="Currency [0]" xfId="64"/>
    <cellStyle name="Neutre" xfId="65"/>
    <cellStyle name="Normal 10" xfId="66"/>
    <cellStyle name="Normal 16" xfId="67"/>
    <cellStyle name="Normal 2" xfId="68"/>
    <cellStyle name="Normal 2 2" xfId="69"/>
    <cellStyle name="Normal 2 3" xfId="70"/>
    <cellStyle name="Normal 2 4" xfId="71"/>
    <cellStyle name="Normal 2 5" xfId="72"/>
    <cellStyle name="Normal 2 6" xfId="73"/>
    <cellStyle name="Normal 3" xfId="74"/>
    <cellStyle name="Normal 3 2" xfId="75"/>
    <cellStyle name="Normal 4" xfId="76"/>
    <cellStyle name="Normal 4 2" xfId="77"/>
    <cellStyle name="Normal 7" xfId="78"/>
    <cellStyle name="Normal 8" xfId="79"/>
    <cellStyle name="Normal 9" xfId="80"/>
    <cellStyle name="Note" xfId="81"/>
    <cellStyle name="Percent 2" xfId="82"/>
    <cellStyle name="Percent 3" xfId="83"/>
    <cellStyle name="Percent" xfId="84"/>
    <cellStyle name="Pourcentage 15" xfId="85"/>
    <cellStyle name="Pourcentage 2 10" xfId="86"/>
    <cellStyle name="Pourcentage 2 11" xfId="87"/>
    <cellStyle name="Pourcentage 2 12" xfId="88"/>
    <cellStyle name="Pourcentage 2 13" xfId="89"/>
    <cellStyle name="Pourcentage 2 2" xfId="90"/>
    <cellStyle name="Pourcentage 2 3" xfId="91"/>
    <cellStyle name="Pourcentage 2 4" xfId="92"/>
    <cellStyle name="Pourcentage 2 5" xfId="93"/>
    <cellStyle name="Pourcentage 2 6" xfId="94"/>
    <cellStyle name="Pourcentage 2 7" xfId="95"/>
    <cellStyle name="Pourcentage 2 8" xfId="96"/>
    <cellStyle name="Pourcentage 2 9" xfId="97"/>
    <cellStyle name="Pourcentage 3 2" xfId="98"/>
    <cellStyle name="Pourcentage 3 2 2" xfId="99"/>
    <cellStyle name="Pourcentage 3 3" xfId="100"/>
    <cellStyle name="Pourcentage 3 3 2" xfId="101"/>
    <cellStyle name="Pourcentage 3 4" xfId="102"/>
    <cellStyle name="Pourcentage 3 4 2" xfId="103"/>
    <cellStyle name="Pourcentage 3 5" xfId="104"/>
    <cellStyle name="Pourcentage 3 6" xfId="105"/>
    <cellStyle name="Pourcentage 3 7" xfId="106"/>
    <cellStyle name="Pourcentage 4 2" xfId="107"/>
    <cellStyle name="Pourcentage 4 3" xfId="108"/>
    <cellStyle name="Pourcentage 4 4" xfId="109"/>
    <cellStyle name="Pourcentage 4 5" xfId="110"/>
    <cellStyle name="Pourcentage 4 6" xfId="111"/>
    <cellStyle name="Pourcentage 4 7" xfId="112"/>
    <cellStyle name="Pourcentage 4 8" xfId="113"/>
    <cellStyle name="Pourcentage 5 2" xfId="114"/>
    <cellStyle name="Pourcentage 6 2" xfId="115"/>
    <cellStyle name="Pourcentage 6 3" xfId="116"/>
    <cellStyle name="Pourcentage 7" xfId="117"/>
    <cellStyle name="Pourcentage 8" xfId="118"/>
    <cellStyle name="Pourcentage 9" xfId="119"/>
    <cellStyle name="Satisfaisant" xfId="120"/>
    <cellStyle name="Sortie" xfId="121"/>
    <cellStyle name="Texte explicatif" xfId="122"/>
    <cellStyle name="Titre" xfId="123"/>
    <cellStyle name="Titre 1" xfId="124"/>
    <cellStyle name="Titre 2" xfId="125"/>
    <cellStyle name="Titre 3" xfId="126"/>
    <cellStyle name="Titre 4" xfId="127"/>
    <cellStyle name="Total" xfId="128"/>
    <cellStyle name="Vérification" xfId="12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7" t="s">
        <v>39</v>
      </c>
      <c r="B1" s="98"/>
      <c r="C1" s="98"/>
      <c r="D1" s="98"/>
      <c r="E1" s="98"/>
      <c r="F1" s="99"/>
    </row>
    <row r="2" spans="1:6" ht="49.5" customHeight="1" thickBot="1">
      <c r="A2" s="100" t="str">
        <f>"MARGIN INTERVALS EFFECTIVE ON "&amp;A1</f>
        <v>MARGIN INTERVALS EFFECTIVE ON OCTOBER 1, 2021</v>
      </c>
      <c r="B2" s="101"/>
      <c r="C2" s="101"/>
      <c r="D2" s="101"/>
      <c r="E2" s="101"/>
      <c r="F2" s="102"/>
    </row>
    <row r="3" spans="1:6" ht="12.75" customHeight="1">
      <c r="A3" s="103" t="s">
        <v>11</v>
      </c>
      <c r="B3" s="105" t="s">
        <v>12</v>
      </c>
      <c r="C3" s="105" t="s">
        <v>13</v>
      </c>
      <c r="D3" s="105" t="s">
        <v>14</v>
      </c>
      <c r="E3" s="105" t="s">
        <v>15</v>
      </c>
      <c r="F3" s="107" t="s">
        <v>16</v>
      </c>
    </row>
    <row r="4" spans="1:6" ht="18.75" customHeight="1" thickBot="1">
      <c r="A4" s="104"/>
      <c r="B4" s="106"/>
      <c r="C4" s="106"/>
      <c r="D4" s="106"/>
      <c r="E4" s="106"/>
      <c r="F4" s="108"/>
    </row>
    <row r="5" spans="1:6" ht="15">
      <c r="A5" s="37" t="s">
        <v>40</v>
      </c>
      <c r="B5" s="38" t="s">
        <v>41</v>
      </c>
      <c r="C5" s="39">
        <v>0.13026856748659046</v>
      </c>
      <c r="D5" s="40">
        <v>0.13026836342458661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0.15881156156114126</v>
      </c>
      <c r="D6" s="45">
        <v>0.15880964003307485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0.34646145773312864</v>
      </c>
      <c r="D7" s="50">
        <v>0.3463738097530608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0.3390057338129931</v>
      </c>
      <c r="D8" s="50">
        <v>0.33891190213133005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0.0695595578474217</v>
      </c>
      <c r="D9" s="50">
        <v>0.06955500336749844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0.16136866290830407</v>
      </c>
      <c r="D10" s="50">
        <v>0.1613999432902776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0.10141823607057501</v>
      </c>
      <c r="D11" s="50">
        <v>0.10142255471214787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0.13579253886356749</v>
      </c>
      <c r="D12" s="50">
        <v>0.13579172191149594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0.10414104537631143</v>
      </c>
      <c r="D13" s="50">
        <v>0.10414378280719619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0.17364909200059286</v>
      </c>
      <c r="D14" s="50">
        <v>0.17364429598085881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0.1116458113902215</v>
      </c>
      <c r="D15" s="50">
        <v>0.11164118501657727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0.13336939804048856</v>
      </c>
      <c r="D16" s="50">
        <v>0.13339295052808853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0.08522803647569652</v>
      </c>
      <c r="D17" s="50">
        <v>0.08522845056500478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0.06444613251395896</v>
      </c>
      <c r="D18" s="50">
        <v>0.06444893323603101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0.07199280363388795</v>
      </c>
      <c r="D19" s="50">
        <v>0.07198580849992767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0.10356749416378336</v>
      </c>
      <c r="D20" s="50">
        <v>0.10356143521064981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0.11991236025325502</v>
      </c>
      <c r="D21" s="50">
        <v>0.11993107475982606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0.1702185244467524</v>
      </c>
      <c r="D22" s="50">
        <v>0.1701979340870609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0.32016235418352723</v>
      </c>
      <c r="D23" s="50">
        <v>0.3200082697444878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0.10196041172632375</v>
      </c>
      <c r="D24" s="50">
        <v>0.10196409595996622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0.08170662210610186</v>
      </c>
      <c r="D25" s="50">
        <v>0.08170748235738008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0.12899797629853915</v>
      </c>
      <c r="D26" s="50">
        <v>0.12896529050546252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0.339030699773398</v>
      </c>
      <c r="D27" s="95">
        <v>0.33903069977339767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0.06861248633292023</v>
      </c>
      <c r="D28" s="50">
        <v>0.06861740802762414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0.07190575628995287</v>
      </c>
      <c r="D29" s="50">
        <v>0.07191114794536294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0.07190790850963127</v>
      </c>
      <c r="D30" s="50">
        <v>0.0719132707281013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0.08411727979891696</v>
      </c>
      <c r="D31" s="50">
        <v>0.08410641163596883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0.2337888405303441</v>
      </c>
      <c r="D32" s="50">
        <v>0.23269548391234457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0.1777545946665202</v>
      </c>
      <c r="D33" s="50">
        <v>0.17778681765715423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0.10766397685673534</v>
      </c>
      <c r="D34" s="50">
        <v>0.10765510011452764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0.04694055682873315</v>
      </c>
      <c r="D35" s="50">
        <v>0.046937196098910054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0.11848738746702436</v>
      </c>
      <c r="D36" s="50">
        <v>0.11849786522279081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0.08095789862469362</v>
      </c>
      <c r="D37" s="50">
        <v>0.08096148603696467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0.07491914756726868</v>
      </c>
      <c r="D38" s="50">
        <v>0.07492847851826057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0.10950475518690639</v>
      </c>
      <c r="D39" s="50">
        <v>0.1094007000807153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0.1714993830833094</v>
      </c>
      <c r="D40" s="50">
        <v>0.17149470796005803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0.07191571827797624</v>
      </c>
      <c r="D41" s="50">
        <v>0.0719096868696642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0.1583766444115151</v>
      </c>
      <c r="D42" s="50">
        <v>0.15826605510654135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0.16714043456186695</v>
      </c>
      <c r="D43" s="50">
        <v>0.16717149039708515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0.24302650863340797</v>
      </c>
      <c r="D44" s="50">
        <v>0.2430418638091434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0.08328946578843542</v>
      </c>
      <c r="D45" s="50">
        <v>0.08329625340631445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0.054553501317191444</v>
      </c>
      <c r="D46" s="50">
        <v>0.05455341943417303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0.05501681297827577</v>
      </c>
      <c r="D47" s="50">
        <v>0.05501499402293446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0.29677056494402654</v>
      </c>
      <c r="D48" s="50">
        <v>0.2967482420395575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0.29677056494402654</v>
      </c>
      <c r="D49" s="50">
        <v>0.2967482420395575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0.29677056494402654</v>
      </c>
      <c r="D50" s="50">
        <v>0.2967482420395575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0.18924464423713627</v>
      </c>
      <c r="D51" s="50">
        <v>0.18929642652933598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0.1801330476082302</v>
      </c>
      <c r="D52" s="50">
        <v>0.18011414786467125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0.09234950962749369</v>
      </c>
      <c r="D53" s="50">
        <v>0.09233256971653056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0.08755125996371615</v>
      </c>
      <c r="D54" s="50">
        <v>0.08713411395858972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0.06136334901292696</v>
      </c>
      <c r="D55" s="50">
        <v>0.06136091987425134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0.11545474478103704</v>
      </c>
      <c r="D56" s="50">
        <v>0.11545337622135106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0.07442855552088323</v>
      </c>
      <c r="D57" s="50">
        <v>0.07442710603699706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0.09371851944391993</v>
      </c>
      <c r="D58" s="50">
        <v>0.09371029093768501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0.13572876574141277</v>
      </c>
      <c r="D59" s="50">
        <v>0.13516457934678122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0.13642013670755582</v>
      </c>
      <c r="D60" s="50">
        <v>0.13642436508688865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0.13704170873492932</v>
      </c>
      <c r="D61" s="58">
        <v>0.13704505596812339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0.1856647900311765</v>
      </c>
      <c r="D62" s="58">
        <v>0.18567620997899092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0.1421816863565441</v>
      </c>
      <c r="D63" s="58">
        <v>0.1414851753136156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0.08988418422635595</v>
      </c>
      <c r="D64" s="58">
        <v>0.08990353186838342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0.05384613428201823</v>
      </c>
      <c r="D65" s="58">
        <v>0.053841241451252825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0.2428790547340773</v>
      </c>
      <c r="D66" s="58">
        <v>0.24282791729339748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0.09892361085293602</v>
      </c>
      <c r="D67" s="50">
        <v>0.09893269131703065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0.06954934580596397</v>
      </c>
      <c r="D68" s="50">
        <v>0.06956027280141941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0.1958470028990698</v>
      </c>
      <c r="D69" s="50">
        <v>0.19586577156259274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0.10706006062250226</v>
      </c>
      <c r="D70" s="50">
        <v>0.10707058072140094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0.12229600072992206</v>
      </c>
      <c r="D71" s="50">
        <v>0.1217290984250298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0.053485969289804466</v>
      </c>
      <c r="D72" s="50">
        <v>0.053483178166470656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0.11933665052171008</v>
      </c>
      <c r="D73" s="50">
        <v>0.11934497471440284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0.06481460887296966</v>
      </c>
      <c r="D74" s="50">
        <v>0.06482434972218377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0.08167887611629632</v>
      </c>
      <c r="D75" s="50">
        <v>0.08168798044909248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0.16570107243373064</v>
      </c>
      <c r="D76" s="50">
        <v>0.16473278875522487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0.07179752739436654</v>
      </c>
      <c r="D77" s="50">
        <v>0.07180062359763341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0.24595782375817782</v>
      </c>
      <c r="D78" s="50">
        <v>0.24585580260065615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0.054542899682059096</v>
      </c>
      <c r="D79" s="50">
        <v>0.05454373378290711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0.1964670124595422</v>
      </c>
      <c r="D80" s="50">
        <v>0.1964795646348183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0.06952744329566639</v>
      </c>
      <c r="D81" s="50">
        <v>0.06952129233546574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0.07629142037291362</v>
      </c>
      <c r="D82" s="50">
        <v>0.07629153997278719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0.15294596524806311</v>
      </c>
      <c r="D83" s="50">
        <v>0.15246723036298465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0.06271575067975606</v>
      </c>
      <c r="D84" s="50">
        <v>0.06271239538042364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0.062377879673169795</v>
      </c>
      <c r="D85" s="50">
        <v>0.062387661586205914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0.13383636972643628</v>
      </c>
      <c r="D86" s="50">
        <v>0.13386318854122234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0.12450132028976425</v>
      </c>
      <c r="D87" s="50">
        <v>0.12427392294806694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0.08256280939542669</v>
      </c>
      <c r="D88" s="50">
        <v>0.08256677920503877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0.2744537301804394</v>
      </c>
      <c r="D89" s="50">
        <v>0.2742736029052461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0.07024896044131183</v>
      </c>
      <c r="D90" s="50">
        <v>0.07025091150924642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0.06554207867584289</v>
      </c>
      <c r="D91" s="50">
        <v>0.06553363296764027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0.1714436547339622</v>
      </c>
      <c r="D92" s="50">
        <v>0.17110069934207653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0.07667952846733014</v>
      </c>
      <c r="D93" s="50">
        <v>0.07668401231870847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0.13266410343337448</v>
      </c>
      <c r="D94" s="50">
        <v>0.13265713634551987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0.19000253869232003</v>
      </c>
      <c r="D95" s="50">
        <v>0.1899922885865345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0.10446746015249027</v>
      </c>
      <c r="D96" s="50">
        <v>0.10443738088886098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0.08666099265938651</v>
      </c>
      <c r="D97" s="50">
        <v>0.08666606833087828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0.29677056494402654</v>
      </c>
      <c r="D98" s="50">
        <v>0.2967482420395575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0.11164295005966979</v>
      </c>
      <c r="D99" s="50">
        <v>0.11161559551980632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0.2186966958995326</v>
      </c>
      <c r="D100" s="50">
        <v>0.21868676787818792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0.18450895794929706</v>
      </c>
      <c r="D101" s="50">
        <v>0.1845077872524121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0.11943405834769336</v>
      </c>
      <c r="D102" s="50">
        <v>0.11941350540299525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0.23079391679549616</v>
      </c>
      <c r="D103" s="50">
        <v>0.23074640605965066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0.1195660340547863</v>
      </c>
      <c r="D104" s="50">
        <v>0.11957683627490276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0.276901235271024</v>
      </c>
      <c r="D105" s="50">
        <v>0.27667187288839273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0.18787255226027294</v>
      </c>
      <c r="D106" s="50">
        <v>0.187878876540069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0.052137123428664736</v>
      </c>
      <c r="D107" s="50">
        <v>0.05213048094348974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0.08063053225330194</v>
      </c>
      <c r="D108" s="50">
        <v>0.08063569477098784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0.07525469500234122</v>
      </c>
      <c r="D109" s="50">
        <v>0.07525764609435595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0.14686275719028521</v>
      </c>
      <c r="D110" s="50">
        <v>0.14684464173483086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0.1557150011635393</v>
      </c>
      <c r="D111" s="50">
        <v>0.15576008423398383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0.18083790544610306</v>
      </c>
      <c r="D112" s="50">
        <v>0.18080023919055666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0.29677056494402654</v>
      </c>
      <c r="D113" s="50">
        <v>0.2967482420395575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0.29677056494402654</v>
      </c>
      <c r="D114" s="50">
        <v>0.2967482420395575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0.29677056494402654</v>
      </c>
      <c r="D115" s="50">
        <v>0.2967482420395575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0.29677056494402654</v>
      </c>
      <c r="D116" s="50">
        <v>0.2967482420395575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0.09279053496977697</v>
      </c>
      <c r="D117" s="50">
        <v>0.09277858630369228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0.058055464051372546</v>
      </c>
      <c r="D118" s="50">
        <v>0.058061548920066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0.20641241615773578</v>
      </c>
      <c r="D119" s="50">
        <v>0.20641601987871994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0.10643931219827302</v>
      </c>
      <c r="D120" s="50">
        <v>0.10644056071879049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0.183576019304847</v>
      </c>
      <c r="D121" s="50">
        <v>0.1835523278125007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0.195898188263695</v>
      </c>
      <c r="D122" s="50">
        <v>0.19587091463244394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0.11296424727186147</v>
      </c>
      <c r="D123" s="50">
        <v>0.11259070545586058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0.05339005372751271</v>
      </c>
      <c r="D124" s="50">
        <v>0.05338504003318634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0.09991845838569191</v>
      </c>
      <c r="D125" s="50">
        <v>0.09991659758849789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0.1996821213354797</v>
      </c>
      <c r="D126" s="50">
        <v>0.19966913495134664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0.2553343320895335</v>
      </c>
      <c r="D127" s="50">
        <v>0.2552913139823386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0.09867632107627528</v>
      </c>
      <c r="D128" s="50">
        <v>0.09866876887835149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0.11304183875629964</v>
      </c>
      <c r="D129" s="50">
        <v>0.11290498074904563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0.07699028565730487</v>
      </c>
      <c r="D130" s="50">
        <v>0.07698544915202767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0.09875558373062024</v>
      </c>
      <c r="D131" s="50">
        <v>0.09876101858308856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0.40968045486792753</v>
      </c>
      <c r="D132" s="50">
        <v>0.40914039277743697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0.19099148062607513</v>
      </c>
      <c r="D133" s="50">
        <v>0.19094944159135804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0.06854828227553166</v>
      </c>
      <c r="D134" s="50">
        <v>0.06849255238919727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0.061997117469919996</v>
      </c>
      <c r="D135" s="50">
        <v>0.061993340814150984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0.052501325799045234</v>
      </c>
      <c r="D136" s="50">
        <v>0.052488932958507546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0.17723862895427503</v>
      </c>
      <c r="D137" s="50">
        <v>0.17727097780771062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0.1309718031642114</v>
      </c>
      <c r="D138" s="50">
        <v>0.13097380533130587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0.36674282454449586</v>
      </c>
      <c r="D139" s="50">
        <v>0.36658091925093916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0.22868070701280208</v>
      </c>
      <c r="D140" s="50">
        <v>0.2286888606270871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0.22930384563808598</v>
      </c>
      <c r="D141" s="50">
        <v>0.22931123168042136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0.17582318083193152</v>
      </c>
      <c r="D142" s="50">
        <v>0.17580008719623483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0.26268130049297045</v>
      </c>
      <c r="D143" s="50">
        <v>0.2627091625447588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0.26241922196955025</v>
      </c>
      <c r="D144" s="50">
        <v>0.26244843137454527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0.22904954933788224</v>
      </c>
      <c r="D145" s="50">
        <v>0.22904761817344566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0.031238303032748757</v>
      </c>
      <c r="D146" s="50">
        <v>0.03123286928566861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0.064926696186851</v>
      </c>
      <c r="D147" s="50">
        <v>0.06493091208615456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0.5178327557176301</v>
      </c>
      <c r="D148" s="50">
        <v>0.5175404691191615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0.22336291192322477</v>
      </c>
      <c r="D149" s="50">
        <v>0.2233401278181797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0.04614670408347779</v>
      </c>
      <c r="D150" s="50">
        <v>0.046140967918988925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0.0844960799971247</v>
      </c>
      <c r="D151" s="50">
        <v>0.08449889257815864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0.05696101087841664</v>
      </c>
      <c r="D152" s="50">
        <v>0.05695584407841086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0.14258426074367783</v>
      </c>
      <c r="D153" s="50">
        <v>0.14257919930090418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0.06488520218158011</v>
      </c>
      <c r="D154" s="50">
        <v>0.06488994980399121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0.190616616356273</v>
      </c>
      <c r="D155" s="50">
        <v>0.1906240513464352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0.09485677493339534</v>
      </c>
      <c r="D156" s="50">
        <v>0.09487570135719967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0.07298814131291018</v>
      </c>
      <c r="D157" s="50">
        <v>0.07272151921296224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0.0911272517828785</v>
      </c>
      <c r="D158" s="50">
        <v>0.09114215184606042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0.12142399634487636</v>
      </c>
      <c r="D159" s="50">
        <v>0.12138847192447615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0.1979066088292819</v>
      </c>
      <c r="D160" s="50">
        <v>0.19787445834050235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0.29186202842898257</v>
      </c>
      <c r="D161" s="50">
        <v>0.291797415660881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0.37104912987126093</v>
      </c>
      <c r="D162" s="50">
        <v>0.3691901602677863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0.10159930637632118</v>
      </c>
      <c r="D163" s="50">
        <v>0.10156676866173117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0.16402174913078638</v>
      </c>
      <c r="D164" s="50">
        <v>0.16402607703403416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0.09195428134624546</v>
      </c>
      <c r="D165" s="50">
        <v>0.0919630583538809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0.15746593645467333</v>
      </c>
      <c r="D166" s="50">
        <v>0.15743599708873204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0.1832826559485484</v>
      </c>
      <c r="D167" s="50">
        <v>0.18327234471921872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0.1259145672847694</v>
      </c>
      <c r="D168" s="50">
        <v>0.12656687588586046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0.1293584478729199</v>
      </c>
      <c r="D169" s="50">
        <v>0.1293519786455872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0.059935467839929146</v>
      </c>
      <c r="D170" s="50">
        <v>0.059933450864401314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0.3142041863706534</v>
      </c>
      <c r="D171" s="50">
        <v>0.31418888593547845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0.06456841742343328</v>
      </c>
      <c r="D172" s="50">
        <v>0.0645733651402474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0.16156666435595257</v>
      </c>
      <c r="D173" s="50">
        <v>0.1607403359185715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0.12639856669099628</v>
      </c>
      <c r="D174" s="50">
        <v>0.12641140685027533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0.11677785560098285</v>
      </c>
      <c r="D175" s="50">
        <v>0.11677544805623462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0.2928007666128437</v>
      </c>
      <c r="D176" s="50">
        <v>0.29252591448321275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0.13244272040127184</v>
      </c>
      <c r="D177" s="58">
        <v>0.13244733715888848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0.1554019391392589</v>
      </c>
      <c r="D178" s="50">
        <v>0.1553899175810522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0.060874858433686146</v>
      </c>
      <c r="D179" s="50">
        <v>0.0608761765393314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0.17542309224497932</v>
      </c>
      <c r="D180" s="50">
        <v>0.1754259102993953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0.17420236875697306</v>
      </c>
      <c r="D181" s="50">
        <v>0.17342552418404653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0.14469199412831593</v>
      </c>
      <c r="D182" s="50">
        <v>0.14470693834764004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0.199452145769273</v>
      </c>
      <c r="D183" s="50">
        <v>0.19944643547347124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0.08893354781101695</v>
      </c>
      <c r="D184" s="50">
        <v>0.08891908389882486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0.08135704332157485</v>
      </c>
      <c r="D185" s="50">
        <v>0.08135443742282679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0.09820198173444972</v>
      </c>
      <c r="D186" s="50">
        <v>0.09819827632492639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0.1251629615054317</v>
      </c>
      <c r="D187" s="50">
        <v>0.1251589530499021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0.057160572363959286</v>
      </c>
      <c r="D188" s="50">
        <v>0.057159863803405445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0.09915613224880396</v>
      </c>
      <c r="D189" s="50">
        <v>0.09916234498870222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0.12890140145916656</v>
      </c>
      <c r="D190" s="50">
        <v>0.1289247236729878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0.057890868381761454</v>
      </c>
      <c r="D191" s="50">
        <v>0.05788852751568147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0.23266151104728944</v>
      </c>
      <c r="D192" s="50">
        <v>0.23268350470887167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0.14345759655609847</v>
      </c>
      <c r="D193" s="50">
        <v>0.142724278205221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0.1795980085572213</v>
      </c>
      <c r="D194" s="50">
        <v>0.17958300380190795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0.1958680590951397</v>
      </c>
      <c r="D195" s="50">
        <v>0.19588776321300982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0.12417281247952826</v>
      </c>
      <c r="D196" s="50">
        <v>0.12404676048605094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0.070151235583665</v>
      </c>
      <c r="D197" s="50">
        <v>0.07015596258256858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0.10607492085352606</v>
      </c>
      <c r="D198" s="50">
        <v>0.1060445673344392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0.13758146714604624</v>
      </c>
      <c r="D199" s="50">
        <v>0.13739326020963027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0.0704187735176951</v>
      </c>
      <c r="D200" s="50">
        <v>0.07041489615749534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0.06032924390679936</v>
      </c>
      <c r="D201" s="50">
        <v>0.060331569348945326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0.2015977165279066</v>
      </c>
      <c r="D202" s="50">
        <v>0.20161509806250627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0.19445718912197296</v>
      </c>
      <c r="D203" s="50">
        <v>0.19446065524001133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0.3881054497121093</v>
      </c>
      <c r="D204" s="50">
        <v>0.3879044836911928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0.2078789893964778</v>
      </c>
      <c r="D205" s="50">
        <v>0.2078706085794123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0.06900991985727015</v>
      </c>
      <c r="D206" s="50">
        <v>0.06900883317395971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0.12554841303072012</v>
      </c>
      <c r="D207" s="50">
        <v>0.12552734367202315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0.24791355108993163</v>
      </c>
      <c r="D208" s="50">
        <v>0.24784710102161928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0.08957555939684908</v>
      </c>
      <c r="D209" s="50">
        <v>0.08955844673715113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0.16571027013441836</v>
      </c>
      <c r="D210" s="50">
        <v>0.16574964201476602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0.1521363299314828</v>
      </c>
      <c r="D211" s="50">
        <v>0.15213611766254825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0.07336645201420572</v>
      </c>
      <c r="D212" s="58">
        <v>0.0733616393996086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0.18412330004194485</v>
      </c>
      <c r="D213" s="58">
        <v>0.18415210110460078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0.15022888625842729</v>
      </c>
      <c r="D214" s="50">
        <v>0.14945894879080168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0.09154992537943034</v>
      </c>
      <c r="D215" s="50">
        <v>0.09155333714236295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0.18590196964528866</v>
      </c>
      <c r="D216" s="50">
        <v>0.18593951882941215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0.06810209334321503</v>
      </c>
      <c r="D217" s="50">
        <v>0.0680993577215919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0.0856777947603369</v>
      </c>
      <c r="D218" s="50">
        <v>0.08568587234080874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0.10037696003672428</v>
      </c>
      <c r="D219" s="50">
        <v>0.10036704782350417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0.10764436719003423</v>
      </c>
      <c r="D220" s="50">
        <v>0.10765512288259849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0.11822662418920882</v>
      </c>
      <c r="D221" s="50">
        <v>0.11822335942944104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0.20972243430932608</v>
      </c>
      <c r="D222" s="50">
        <v>0.2096945840657019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0.14426767020746845</v>
      </c>
      <c r="D223" s="50">
        <v>0.14426612703909952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0.2450805002260943</v>
      </c>
      <c r="D224" s="50">
        <v>0.24455141360820976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0.06587865202774153</v>
      </c>
      <c r="D225" s="50">
        <v>0.06587118884508428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0.09305427888990883</v>
      </c>
      <c r="D226" s="62">
        <v>0.09303449286644999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0.09338950714546831</v>
      </c>
      <c r="D227" s="50">
        <v>0.09338991620069237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0.06374053497226123</v>
      </c>
      <c r="D228" s="50">
        <v>0.06374067812300978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0.18935955916909625</v>
      </c>
      <c r="D229" s="50">
        <v>0.1892945688740549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0.05870363788134006</v>
      </c>
      <c r="D230" s="50">
        <v>0.05870436061534703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0.17678723984648942</v>
      </c>
      <c r="D231" s="50">
        <v>0.17679820532228777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0.17671402551635923</v>
      </c>
      <c r="D232" s="50">
        <v>0.1767226281539548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0.07234075940724041</v>
      </c>
      <c r="D233" s="50">
        <v>0.07233953557241428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0.09149611801174272</v>
      </c>
      <c r="D234" s="50">
        <v>0.09150353334209521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0.05393131880225088</v>
      </c>
      <c r="D235" s="50">
        <v>0.053924998076113825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0.0671945743281304</v>
      </c>
      <c r="D236" s="50">
        <v>0.06719376150741582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0.1623124208530844</v>
      </c>
      <c r="D237" s="50">
        <v>0.1614464658416345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0.46320359869158667</v>
      </c>
      <c r="D238" s="50">
        <v>0.4620124737989943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0.17930374056087314</v>
      </c>
      <c r="D239" s="50">
        <v>0.17929893883443385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0.1681837048739713</v>
      </c>
      <c r="D240" s="50">
        <v>0.16816180053562357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0.06457494160989423</v>
      </c>
      <c r="D241" s="50">
        <v>0.06458062338919442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0.21303918889164705</v>
      </c>
      <c r="D242" s="50">
        <v>0.2128661109936304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0.14098147831733077</v>
      </c>
      <c r="D243" s="50">
        <v>0.14095862054246344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0.07805637700612186</v>
      </c>
      <c r="D244" s="50">
        <v>0.07804860003556899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0.09693895032885928</v>
      </c>
      <c r="D245" s="50">
        <v>0.09653488040637088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0.07285970557387045</v>
      </c>
      <c r="D246" s="50">
        <v>0.072853186099402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0.0727253332673018</v>
      </c>
      <c r="D247" s="50">
        <v>0.07271849644146695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0.1069498712131137</v>
      </c>
      <c r="D248" s="50">
        <v>0.1069669028234145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0.16374290071060238</v>
      </c>
      <c r="D249" s="50">
        <v>0.16375146541852728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0.09013803004057457</v>
      </c>
      <c r="D250" s="50">
        <v>0.09013492350137199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0.06143897936186603</v>
      </c>
      <c r="D251" s="50">
        <v>0.061440430816436166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0.17540250071030467</v>
      </c>
      <c r="D252" s="50">
        <v>0.17537621163573056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0.17546241134526191</v>
      </c>
      <c r="D253" s="50">
        <v>0.1754535965264914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0.17799840288487728</v>
      </c>
      <c r="D254" s="50">
        <v>0.17799017044056364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0.08086576692950893</v>
      </c>
      <c r="D255" s="50">
        <v>0.08086397841318738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0.10127226450124611</v>
      </c>
      <c r="D256" s="50">
        <v>0.10128131211440261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0.20507096556440896</v>
      </c>
      <c r="D257" s="50">
        <v>0.2050664223280168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0.16645555141808382</v>
      </c>
      <c r="D258" s="50">
        <v>0.16645600827563262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0.048305064536364364</v>
      </c>
      <c r="D259" s="50">
        <v>0.04830298593837542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0.04568571756990017</v>
      </c>
      <c r="D260" s="50">
        <v>0.04568232028960216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0.045802588932223456</v>
      </c>
      <c r="D261" s="50">
        <v>0.04580056872990356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0.054034329520696256</v>
      </c>
      <c r="D262" s="50">
        <v>0.054029297420510713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0.09214914703193214</v>
      </c>
      <c r="D263" s="50">
        <v>0.09215741160754176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0.1031349050096628</v>
      </c>
      <c r="D264" s="50">
        <v>0.10314406523614136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0.0883970519112707</v>
      </c>
      <c r="D265" s="58">
        <v>0.08838749984851287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0.05362932698044743</v>
      </c>
      <c r="D266" s="58">
        <v>0.05362619563058232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0.04231843308004774</v>
      </c>
      <c r="D267" s="50">
        <v>0.042105429784835065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0.16399362539734844</v>
      </c>
      <c r="D268" s="50">
        <v>0.16400242834787698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0.09784678014920459</v>
      </c>
      <c r="D269" s="50">
        <v>0.09735849584969028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0.07549250373273735</v>
      </c>
      <c r="D270" s="50">
        <v>0.07549107065675789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0.2011201829435445</v>
      </c>
      <c r="D271" s="50">
        <v>0.20069903580629012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0.3132666417711115</v>
      </c>
      <c r="D272" s="50">
        <v>0.3132376953168364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0.1203090626087594</v>
      </c>
      <c r="D273" s="50">
        <v>0.1203122588377572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0.13529258645061878</v>
      </c>
      <c r="D274" s="50">
        <v>0.13529181981993096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0.05962294204606186</v>
      </c>
      <c r="D275" s="50">
        <v>0.05962999862105019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0.7316383569972753</v>
      </c>
      <c r="D276" s="50">
        <v>0.7279730924756729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0.06708429500551151</v>
      </c>
      <c r="D277" s="50">
        <v>0.06709331701244929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0.1760476990553855</v>
      </c>
      <c r="D278" s="50">
        <v>0.17606739923208722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0.20934502580189376</v>
      </c>
      <c r="D279" s="50">
        <v>0.20931521729229896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0.1539405263676667</v>
      </c>
      <c r="D280" s="50">
        <v>0.15329860720391025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0.10954570641938317</v>
      </c>
      <c r="D281" s="50">
        <v>0.10954900554154488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0.15963704573701754</v>
      </c>
      <c r="D282" s="50">
        <v>0.15883440322324094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0.024593533771152518</v>
      </c>
      <c r="D283" s="58">
        <v>0.0245889351310632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0.01710832354449728</v>
      </c>
      <c r="D284" s="58">
        <v>0.017106998536252548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0.1686685120597818</v>
      </c>
      <c r="D285" s="58">
        <v>0.17252061368280497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0.2535446982379089</v>
      </c>
      <c r="D286" s="58">
        <v>0.25353321057215383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0.05025909707890207</v>
      </c>
      <c r="D287" s="50">
        <v>0.0502510352258259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0.1825916320396452</v>
      </c>
      <c r="D288" s="58">
        <v>0.18242981487668053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0.2786634812595741</v>
      </c>
      <c r="D289" s="50">
        <v>0.27855957488175576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0.008943563697340224</v>
      </c>
      <c r="D290" s="50">
        <v>0.008941569209798952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0.012464352178058708</v>
      </c>
      <c r="D291" s="50">
        <v>0.012460483938250734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0.0684824847966315</v>
      </c>
      <c r="D292" s="50">
        <v>0.06847480526074769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0.15107986647741808</v>
      </c>
      <c r="D293" s="50">
        <v>0.15108349173839886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0.20365481957922615</v>
      </c>
      <c r="D294" s="50">
        <v>0.20365816552903956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0.2518342029456555</v>
      </c>
      <c r="D295" s="50">
        <v>0.25177054836780904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0.18024824425846422</v>
      </c>
      <c r="D296" s="50">
        <v>0.18001127155965124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0.12458144782830444</v>
      </c>
      <c r="D297" s="50">
        <v>0.12457887776838483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0.05683037167222049</v>
      </c>
      <c r="D298" s="50">
        <v>0.05682998068642651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0.0818607268380388</v>
      </c>
      <c r="D299" s="50">
        <v>0.08185203333985669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0.1300563803119138</v>
      </c>
      <c r="D300" s="50">
        <v>0.13003443145018034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0.24381621947849652</v>
      </c>
      <c r="D301" s="50">
        <v>0.2438615121934289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0.07835663261377912</v>
      </c>
      <c r="D302" s="50">
        <v>0.0783651136205459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0.13292461174096096</v>
      </c>
      <c r="D303" s="50">
        <v>0.1325246159425819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0.07278434919464573</v>
      </c>
      <c r="D304" s="50">
        <v>0.07277110284070577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0.41202006918262285</v>
      </c>
      <c r="D305" s="50">
        <v>0.4119310860322236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0.017385743844147514</v>
      </c>
      <c r="D306" s="50">
        <v>0.017385216482785692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0.04127035195145792</v>
      </c>
      <c r="D307" s="50">
        <v>0.04127099209178517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0.09613554687661538</v>
      </c>
      <c r="D308" s="50">
        <v>0.09614986515177135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0.04715909763457472</v>
      </c>
      <c r="D309" s="50">
        <v>0.04715753830020174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0.11542689694853489</v>
      </c>
      <c r="D310" s="50">
        <v>0.11543065603902097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0.044305710083940526</v>
      </c>
      <c r="D311" s="50">
        <v>0.044302671797550486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0.05571694141580995</v>
      </c>
      <c r="D312" s="50">
        <v>0.05571132504847751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0.04604619505280459</v>
      </c>
      <c r="D313" s="50">
        <v>0.046042962844661195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0.043984330866845646</v>
      </c>
      <c r="D314" s="50">
        <v>0.043987358298847284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0.00804617253032029</v>
      </c>
      <c r="D315" s="50">
        <v>0.008044844778125903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0.05310221681613749</v>
      </c>
      <c r="D316" s="50">
        <v>0.05310071059850903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0.06839203029066743</v>
      </c>
      <c r="D317" s="50">
        <v>0.06839379871875016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0.16537204162721536</v>
      </c>
      <c r="D318" s="50">
        <v>0.1653829934968879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0.01705457610221687</v>
      </c>
      <c r="D319" s="50">
        <v>0.017053496887299707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0.08934735664507149</v>
      </c>
      <c r="D320" s="50">
        <v>0.08934335819932693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0.045436362066813875</v>
      </c>
      <c r="D321" s="50">
        <v>0.04543282494128347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0.055664245348361466</v>
      </c>
      <c r="D322" s="50">
        <v>0.05565491231750458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0.047565658926039193</v>
      </c>
      <c r="D323" s="50">
        <v>0.04756386768418598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0.0752079103065012</v>
      </c>
      <c r="D324" s="50">
        <v>0.07520507810445302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0.032179310393345234</v>
      </c>
      <c r="D325" s="50">
        <v>0.03217768918584572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0.03472362739921729</v>
      </c>
      <c r="D326" s="50">
        <v>0.034719682046080794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0.036402569638349466</v>
      </c>
      <c r="D327" s="50">
        <v>0.03639247182071817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0.06217422296470943</v>
      </c>
      <c r="D328" s="50">
        <v>0.062174588730342595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0.049737390993500594</v>
      </c>
      <c r="D329" s="50">
        <v>0.04972963479205373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0.08672174374179902</v>
      </c>
      <c r="D330" s="50">
        <v>0.08672376743831917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0.052217690947681625</v>
      </c>
      <c r="D331" s="50">
        <v>0.052216379132723596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0.05669813374523128</v>
      </c>
      <c r="D332" s="50">
        <v>0.05668712683637627</v>
      </c>
      <c r="E332" s="55">
        <v>0</v>
      </c>
      <c r="F332" s="56">
        <v>0</v>
      </c>
    </row>
    <row r="333" spans="1:6" ht="15">
      <c r="A333" s="54" t="s">
        <v>695</v>
      </c>
      <c r="B333" s="49" t="s">
        <v>696</v>
      </c>
      <c r="C333" s="39">
        <v>0.046341300329119546</v>
      </c>
      <c r="D333" s="50">
        <v>0.04634391097164279</v>
      </c>
      <c r="E333" s="55">
        <v>0</v>
      </c>
      <c r="F333" s="56">
        <v>0</v>
      </c>
    </row>
    <row r="334" spans="1:6" ht="15">
      <c r="A334" s="54" t="s">
        <v>697</v>
      </c>
      <c r="B334" s="49" t="s">
        <v>698</v>
      </c>
      <c r="C334" s="39">
        <v>0.11824385381359126</v>
      </c>
      <c r="D334" s="50">
        <v>0.11824771936452344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8" operator="equal" stopIfTrue="1">
      <formula>1</formula>
    </cfRule>
  </conditionalFormatting>
  <conditionalFormatting sqref="E331:F331">
    <cfRule type="cellIs" priority="9" dxfId="18" operator="equal" stopIfTrue="1">
      <formula>1</formula>
    </cfRule>
  </conditionalFormatting>
  <conditionalFormatting sqref="E1:F2">
    <cfRule type="cellIs" priority="12" dxfId="19" operator="equal" stopIfTrue="1">
      <formula>1</formula>
    </cfRule>
  </conditionalFormatting>
  <conditionalFormatting sqref="E3:F4">
    <cfRule type="cellIs" priority="11" dxfId="19" operator="equal" stopIfTrue="1">
      <formula>1</formula>
    </cfRule>
  </conditionalFormatting>
  <conditionalFormatting sqref="E333:F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6" t="s">
        <v>961</v>
      </c>
      <c r="B1" s="166"/>
      <c r="C1" s="166"/>
      <c r="D1" s="166"/>
      <c r="E1" s="166"/>
      <c r="F1" s="166"/>
    </row>
    <row r="2" spans="1:6" ht="49.5" customHeight="1">
      <c r="A2" s="167" t="str">
        <f>"INTERVALLES DE MARGE EN VIGUEUR LE "&amp;A1</f>
        <v>INTERVALLES DE MARGE EN VIGUEUR LE 1 OCTOBRE 2021</v>
      </c>
      <c r="B2" s="167"/>
      <c r="C2" s="167"/>
      <c r="D2" s="167"/>
      <c r="E2" s="167"/>
      <c r="F2" s="167"/>
    </row>
    <row r="3" spans="1:6" ht="12.75" customHeight="1">
      <c r="A3" s="168" t="s">
        <v>27</v>
      </c>
      <c r="B3" s="168" t="s">
        <v>21</v>
      </c>
      <c r="C3" s="168" t="s">
        <v>28</v>
      </c>
      <c r="D3" s="168" t="s">
        <v>29</v>
      </c>
      <c r="E3" s="168" t="s">
        <v>30</v>
      </c>
      <c r="F3" s="168" t="s">
        <v>31</v>
      </c>
    </row>
    <row r="4" spans="1:6" ht="15.75" thickBot="1">
      <c r="A4" s="168"/>
      <c r="B4" s="168"/>
      <c r="C4" s="168"/>
      <c r="D4" s="168"/>
      <c r="E4" s="168"/>
      <c r="F4" s="168"/>
    </row>
    <row r="5" spans="1:6" ht="15">
      <c r="A5" s="37" t="s">
        <v>40</v>
      </c>
      <c r="B5" s="38" t="s">
        <v>962</v>
      </c>
      <c r="C5" s="64">
        <v>0.13026856748659046</v>
      </c>
      <c r="D5" s="40">
        <v>0.13026836342458661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0.15881156156114126</v>
      </c>
      <c r="D6" s="45">
        <v>0.15880964003307485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0.34646145773312864</v>
      </c>
      <c r="D7" s="50">
        <v>0.3463738097530608</v>
      </c>
      <c r="E7" s="51">
        <v>0</v>
      </c>
      <c r="F7" s="52">
        <v>0</v>
      </c>
    </row>
    <row r="8" spans="1:6" ht="15">
      <c r="A8" s="48" t="s">
        <v>46</v>
      </c>
      <c r="B8" s="49" t="s">
        <v>963</v>
      </c>
      <c r="C8" s="39">
        <v>0.3390057338129931</v>
      </c>
      <c r="D8" s="50">
        <v>0.33891190213133005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0.0695595578474217</v>
      </c>
      <c r="D9" s="50">
        <v>0.06955500336749844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0.16136866290830407</v>
      </c>
      <c r="D10" s="50">
        <v>0.1613999432902776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0.10141823607057501</v>
      </c>
      <c r="D11" s="50">
        <v>0.10142255471214787</v>
      </c>
      <c r="E11" s="51">
        <v>0</v>
      </c>
      <c r="F11" s="52">
        <v>0</v>
      </c>
    </row>
    <row r="12" spans="1:6" ht="15">
      <c r="A12" s="48" t="s">
        <v>54</v>
      </c>
      <c r="B12" s="49" t="s">
        <v>964</v>
      </c>
      <c r="C12" s="39">
        <v>0.13579253886356749</v>
      </c>
      <c r="D12" s="50">
        <v>0.13579172191149594</v>
      </c>
      <c r="E12" s="51">
        <v>0</v>
      </c>
      <c r="F12" s="52">
        <v>0</v>
      </c>
    </row>
    <row r="13" spans="1:6" ht="15">
      <c r="A13" s="48" t="s">
        <v>56</v>
      </c>
      <c r="B13" s="49" t="s">
        <v>965</v>
      </c>
      <c r="C13" s="39">
        <v>0.10414104537631143</v>
      </c>
      <c r="D13" s="50">
        <v>0.10414378280719619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0.17364909200059286</v>
      </c>
      <c r="D14" s="50">
        <v>0.17364429598085881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0.1116458113902215</v>
      </c>
      <c r="D15" s="50">
        <v>0.11164118501657727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0.13336939804048856</v>
      </c>
      <c r="D16" s="50">
        <v>0.13339295052808853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0.08522803647569652</v>
      </c>
      <c r="D17" s="50">
        <v>0.08522845056500478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0.06444613251395896</v>
      </c>
      <c r="D18" s="50">
        <v>0.06444893323603101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0.07199280363388795</v>
      </c>
      <c r="D19" s="50">
        <v>0.07198580849992767</v>
      </c>
      <c r="E19" s="51">
        <v>0</v>
      </c>
      <c r="F19" s="52">
        <v>0</v>
      </c>
    </row>
    <row r="20" spans="1:6" ht="15">
      <c r="A20" s="48" t="s">
        <v>70</v>
      </c>
      <c r="B20" s="49" t="s">
        <v>966</v>
      </c>
      <c r="C20" s="39">
        <v>0.10356749416378336</v>
      </c>
      <c r="D20" s="50">
        <v>0.10356143521064981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0.11991236025325502</v>
      </c>
      <c r="D21" s="50">
        <v>0.11993107475982606</v>
      </c>
      <c r="E21" s="51">
        <v>0</v>
      </c>
      <c r="F21" s="52">
        <v>0</v>
      </c>
    </row>
    <row r="22" spans="1:6" ht="15">
      <c r="A22" s="48" t="s">
        <v>74</v>
      </c>
      <c r="B22" s="49" t="s">
        <v>967</v>
      </c>
      <c r="C22" s="39">
        <v>0.1702185244467524</v>
      </c>
      <c r="D22" s="50">
        <v>0.1701979340870609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0.32016235418352723</v>
      </c>
      <c r="D23" s="50">
        <v>0.3200082697444878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0.10196041172632375</v>
      </c>
      <c r="D24" s="50">
        <v>0.10196409595996622</v>
      </c>
      <c r="E24" s="51">
        <v>0</v>
      </c>
      <c r="F24" s="52">
        <v>0</v>
      </c>
    </row>
    <row r="25" spans="1:6" ht="15">
      <c r="A25" s="48" t="s">
        <v>80</v>
      </c>
      <c r="B25" s="49" t="s">
        <v>968</v>
      </c>
      <c r="C25" s="39">
        <v>0.08170662210610186</v>
      </c>
      <c r="D25" s="50">
        <v>0.08170748235738008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0.12899797629853915</v>
      </c>
      <c r="D26" s="50">
        <v>0.12896529050546252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0.339030699773398</v>
      </c>
      <c r="D27" s="96">
        <v>0.33903069977339767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0.06861248633292023</v>
      </c>
      <c r="D28" s="50">
        <v>0.06861740802762414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0.07190575628995287</v>
      </c>
      <c r="D29" s="50">
        <v>0.07191114794536294</v>
      </c>
      <c r="E29" s="51">
        <v>0</v>
      </c>
      <c r="F29" s="52">
        <v>0</v>
      </c>
    </row>
    <row r="30" spans="1:6" ht="15">
      <c r="A30" s="48" t="s">
        <v>90</v>
      </c>
      <c r="B30" s="49" t="s">
        <v>969</v>
      </c>
      <c r="C30" s="39">
        <v>0.07190790850963127</v>
      </c>
      <c r="D30" s="50">
        <v>0.0719132707281013</v>
      </c>
      <c r="E30" s="51">
        <v>0</v>
      </c>
      <c r="F30" s="52">
        <v>1</v>
      </c>
    </row>
    <row r="31" spans="1:6" ht="15">
      <c r="A31" s="48" t="s">
        <v>92</v>
      </c>
      <c r="B31" s="57" t="s">
        <v>970</v>
      </c>
      <c r="C31" s="39">
        <v>0.08411727979891696</v>
      </c>
      <c r="D31" s="50">
        <v>0.08410641163596883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0.2337888405303441</v>
      </c>
      <c r="D32" s="50">
        <v>0.23269548391234457</v>
      </c>
      <c r="E32" s="51">
        <v>0</v>
      </c>
      <c r="F32" s="52">
        <v>0</v>
      </c>
    </row>
    <row r="33" spans="1:6" ht="15">
      <c r="A33" s="48" t="s">
        <v>96</v>
      </c>
      <c r="B33" s="49" t="s">
        <v>971</v>
      </c>
      <c r="C33" s="39">
        <v>0.1777545946665202</v>
      </c>
      <c r="D33" s="50">
        <v>0.17778681765715423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0.10766397685673534</v>
      </c>
      <c r="D34" s="50">
        <v>0.10765510011452764</v>
      </c>
      <c r="E34" s="51">
        <v>0</v>
      </c>
      <c r="F34" s="52">
        <v>0</v>
      </c>
    </row>
    <row r="35" spans="1:6" ht="15">
      <c r="A35" s="48" t="s">
        <v>100</v>
      </c>
      <c r="B35" s="57" t="s">
        <v>972</v>
      </c>
      <c r="C35" s="39">
        <v>0.04694055682873315</v>
      </c>
      <c r="D35" s="50">
        <v>0.046937196098910054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0.11848738746702436</v>
      </c>
      <c r="D36" s="50">
        <v>0.11849786522279081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0.08095789862469362</v>
      </c>
      <c r="D37" s="50">
        <v>0.08096148603696467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0.07491914756726868</v>
      </c>
      <c r="D38" s="50">
        <v>0.07492847851826057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0.10950475518690639</v>
      </c>
      <c r="D39" s="50">
        <v>0.1094007000807153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0.1714993830833094</v>
      </c>
      <c r="D40" s="50">
        <v>0.17149470796005803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0.07191571827797624</v>
      </c>
      <c r="D41" s="50">
        <v>0.0719096868696642</v>
      </c>
      <c r="E41" s="51">
        <v>0</v>
      </c>
      <c r="F41" s="52">
        <v>0</v>
      </c>
    </row>
    <row r="42" spans="1:6" ht="15">
      <c r="A42" s="48" t="s">
        <v>114</v>
      </c>
      <c r="B42" s="49" t="s">
        <v>973</v>
      </c>
      <c r="C42" s="39">
        <v>0.1583766444115151</v>
      </c>
      <c r="D42" s="50">
        <v>0.15826605510654135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0.16714043456186695</v>
      </c>
      <c r="D43" s="50">
        <v>0.16717149039708515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0.24302650863340797</v>
      </c>
      <c r="D44" s="50">
        <v>0.2430418638091434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0.08328946578843542</v>
      </c>
      <c r="D45" s="50">
        <v>0.08329625340631445</v>
      </c>
      <c r="E45" s="51">
        <v>0</v>
      </c>
      <c r="F45" s="52">
        <v>0</v>
      </c>
    </row>
    <row r="46" spans="1:6" ht="15">
      <c r="A46" s="48" t="s">
        <v>122</v>
      </c>
      <c r="B46" s="49" t="s">
        <v>974</v>
      </c>
      <c r="C46" s="39">
        <v>0.054553501317191444</v>
      </c>
      <c r="D46" s="50">
        <v>0.05455341943417303</v>
      </c>
      <c r="E46" s="51">
        <v>0</v>
      </c>
      <c r="F46" s="52">
        <v>0</v>
      </c>
    </row>
    <row r="47" spans="1:6" ht="15">
      <c r="A47" s="48" t="s">
        <v>124</v>
      </c>
      <c r="B47" s="49" t="s">
        <v>975</v>
      </c>
      <c r="C47" s="39">
        <v>0.05501681297827577</v>
      </c>
      <c r="D47" s="50">
        <v>0.05501499402293446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0.29677056494402654</v>
      </c>
      <c r="D48" s="50">
        <v>0.2967482420395575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0.29677056494402654</v>
      </c>
      <c r="D49" s="50">
        <v>0.2967482420395575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0.29677056494402654</v>
      </c>
      <c r="D50" s="50">
        <v>0.2967482420395575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0.18924464423713627</v>
      </c>
      <c r="D51" s="50">
        <v>0.18929642652933598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0.1801330476082302</v>
      </c>
      <c r="D52" s="50">
        <v>0.18011414786467125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0.09234950962749369</v>
      </c>
      <c r="D53" s="50">
        <v>0.09233256971653056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0.08755125996371615</v>
      </c>
      <c r="D54" s="50">
        <v>0.08713411395858972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0.06136334901292696</v>
      </c>
      <c r="D55" s="50">
        <v>0.06136091987425134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0.11545474478103704</v>
      </c>
      <c r="D56" s="50">
        <v>0.11545337622135106</v>
      </c>
      <c r="E56" s="51">
        <v>0</v>
      </c>
      <c r="F56" s="52">
        <v>0</v>
      </c>
    </row>
    <row r="57" spans="1:6" ht="15">
      <c r="A57" s="48" t="s">
        <v>144</v>
      </c>
      <c r="B57" s="49" t="s">
        <v>976</v>
      </c>
      <c r="C57" s="39">
        <v>0.07442855552088323</v>
      </c>
      <c r="D57" s="50">
        <v>0.07442710603699706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0.09371851944391993</v>
      </c>
      <c r="D58" s="50">
        <v>0.09371029093768501</v>
      </c>
      <c r="E58" s="51">
        <v>0</v>
      </c>
      <c r="F58" s="52">
        <v>0</v>
      </c>
    </row>
    <row r="59" spans="1:6" ht="15">
      <c r="A59" s="48" t="s">
        <v>148</v>
      </c>
      <c r="B59" s="49" t="s">
        <v>977</v>
      </c>
      <c r="C59" s="39">
        <v>0.13572876574141277</v>
      </c>
      <c r="D59" s="50">
        <v>0.13516457934678122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0.13642013670755582</v>
      </c>
      <c r="D60" s="50">
        <v>0.13642436508688865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0.13704170873492932</v>
      </c>
      <c r="D61" s="58">
        <v>0.13704505596812339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0.1856647900311765</v>
      </c>
      <c r="D62" s="58">
        <v>0.18567620997899092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0.1421816863565441</v>
      </c>
      <c r="D63" s="58">
        <v>0.1414851753136156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0.08988418422635595</v>
      </c>
      <c r="D64" s="58">
        <v>0.08990353186838342</v>
      </c>
      <c r="E64" s="51">
        <v>0</v>
      </c>
      <c r="F64" s="52">
        <v>0</v>
      </c>
    </row>
    <row r="65" spans="1:6" ht="15">
      <c r="A65" s="48" t="s">
        <v>160</v>
      </c>
      <c r="B65" s="49" t="s">
        <v>978</v>
      </c>
      <c r="C65" s="79">
        <v>0.05384613428201823</v>
      </c>
      <c r="D65" s="58">
        <v>0.053841241451252825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0.2428790547340773</v>
      </c>
      <c r="D66" s="58">
        <v>0.24282791729339748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0.09892361085293602</v>
      </c>
      <c r="D67" s="50">
        <v>0.09893269131703065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0.06954934580596397</v>
      </c>
      <c r="D68" s="50">
        <v>0.06956027280141941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0.1958470028990698</v>
      </c>
      <c r="D69" s="50">
        <v>0.19586577156259274</v>
      </c>
      <c r="E69" s="51">
        <v>0</v>
      </c>
      <c r="F69" s="52">
        <v>0</v>
      </c>
    </row>
    <row r="70" spans="1:6" ht="15">
      <c r="A70" s="48" t="s">
        <v>170</v>
      </c>
      <c r="B70" s="49" t="s">
        <v>979</v>
      </c>
      <c r="C70" s="39">
        <v>0.10706006062250226</v>
      </c>
      <c r="D70" s="50">
        <v>0.10707058072140094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0.12229600072992206</v>
      </c>
      <c r="D71" s="50">
        <v>0.1217290984250298</v>
      </c>
      <c r="E71" s="51">
        <v>0</v>
      </c>
      <c r="F71" s="52">
        <v>0</v>
      </c>
    </row>
    <row r="72" spans="1:6" ht="15">
      <c r="A72" s="48" t="s">
        <v>174</v>
      </c>
      <c r="B72" s="49" t="s">
        <v>980</v>
      </c>
      <c r="C72" s="39">
        <v>0.053485969289804466</v>
      </c>
      <c r="D72" s="50">
        <v>0.053483178166470656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0.11933665052171008</v>
      </c>
      <c r="D73" s="50">
        <v>0.11934497471440284</v>
      </c>
      <c r="E73" s="51">
        <v>0</v>
      </c>
      <c r="F73" s="52">
        <v>0</v>
      </c>
    </row>
    <row r="74" spans="1:6" ht="15">
      <c r="A74" s="48" t="s">
        <v>178</v>
      </c>
      <c r="B74" s="49" t="s">
        <v>981</v>
      </c>
      <c r="C74" s="39">
        <v>0.06481460887296966</v>
      </c>
      <c r="D74" s="50">
        <v>0.06482434972218377</v>
      </c>
      <c r="E74" s="51">
        <v>0</v>
      </c>
      <c r="F74" s="52">
        <v>0</v>
      </c>
    </row>
    <row r="75" spans="1:6" ht="15">
      <c r="A75" s="48" t="s">
        <v>180</v>
      </c>
      <c r="B75" s="49" t="s">
        <v>982</v>
      </c>
      <c r="C75" s="39">
        <v>0.08167887611629632</v>
      </c>
      <c r="D75" s="50">
        <v>0.08168798044909248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0.16570107243373064</v>
      </c>
      <c r="D76" s="50">
        <v>0.16473278875522487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0.07179752739436654</v>
      </c>
      <c r="D77" s="50">
        <v>0.07180062359763341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0.24595782375817782</v>
      </c>
      <c r="D78" s="50">
        <v>0.24585580260065615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0.054542899682059096</v>
      </c>
      <c r="D79" s="50">
        <v>0.05454373378290711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0.1964670124595422</v>
      </c>
      <c r="D80" s="50">
        <v>0.1964795646348183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0.06952744329566639</v>
      </c>
      <c r="D81" s="50">
        <v>0.06952129233546574</v>
      </c>
      <c r="E81" s="51">
        <v>0</v>
      </c>
      <c r="F81" s="52">
        <v>0</v>
      </c>
    </row>
    <row r="82" spans="1:6" ht="15">
      <c r="A82" s="48" t="s">
        <v>194</v>
      </c>
      <c r="B82" s="49" t="s">
        <v>983</v>
      </c>
      <c r="C82" s="39">
        <v>0.07629142037291362</v>
      </c>
      <c r="D82" s="50">
        <v>0.07629153997278719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0.15294596524806311</v>
      </c>
      <c r="D83" s="50">
        <v>0.15246723036298465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0.06271575067975606</v>
      </c>
      <c r="D84" s="50">
        <v>0.06271239538042364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0.062377879673169795</v>
      </c>
      <c r="D85" s="50">
        <v>0.062387661586205914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0.13383636972643628</v>
      </c>
      <c r="D86" s="50">
        <v>0.13386318854122234</v>
      </c>
      <c r="E86" s="51">
        <v>0</v>
      </c>
      <c r="F86" s="52">
        <v>0</v>
      </c>
    </row>
    <row r="87" spans="1:6" ht="15">
      <c r="A87" s="48" t="s">
        <v>204</v>
      </c>
      <c r="B87" s="57" t="s">
        <v>984</v>
      </c>
      <c r="C87" s="39">
        <v>0.12450132028976425</v>
      </c>
      <c r="D87" s="50">
        <v>0.12427392294806694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0.08256280939542669</v>
      </c>
      <c r="D88" s="50">
        <v>0.08256677920503877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0.2744537301804394</v>
      </c>
      <c r="D89" s="50">
        <v>0.2742736029052461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0.07024896044131183</v>
      </c>
      <c r="D90" s="50">
        <v>0.07025091150924642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0.06554207867584289</v>
      </c>
      <c r="D91" s="50">
        <v>0.06553363296764027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0.1714436547339622</v>
      </c>
      <c r="D92" s="50">
        <v>0.17110069934207653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0.07667952846733014</v>
      </c>
      <c r="D93" s="50">
        <v>0.07668401231870847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0.13266410343337448</v>
      </c>
      <c r="D94" s="50">
        <v>0.13265713634551987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0.19000253869232003</v>
      </c>
      <c r="D95" s="50">
        <v>0.1899922885865345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0.10446746015249027</v>
      </c>
      <c r="D96" s="50">
        <v>0.10443738088886098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0.08666099265938651</v>
      </c>
      <c r="D97" s="50">
        <v>0.08666606833087828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0.29677056494402654</v>
      </c>
      <c r="D98" s="50">
        <v>0.2967482420395575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0.11164295005966979</v>
      </c>
      <c r="D99" s="50">
        <v>0.11161559551980632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0.2186966958995326</v>
      </c>
      <c r="D100" s="50">
        <v>0.21868676787818792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0.18450895794929706</v>
      </c>
      <c r="D101" s="50">
        <v>0.1845077872524121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0.11943405834769336</v>
      </c>
      <c r="D102" s="50">
        <v>0.11941350540299525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0.23079391679549616</v>
      </c>
      <c r="D103" s="50">
        <v>0.23074640605965066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0.1195660340547863</v>
      </c>
      <c r="D104" s="50">
        <v>0.11957683627490276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0.276901235271024</v>
      </c>
      <c r="D105" s="50">
        <v>0.27667187288839273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0.18787255226027294</v>
      </c>
      <c r="D106" s="50">
        <v>0.187878876540069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0.052137123428664736</v>
      </c>
      <c r="D107" s="50">
        <v>0.05213048094348974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0.08063053225330194</v>
      </c>
      <c r="D108" s="50">
        <v>0.08063569477098784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0.07525469500234122</v>
      </c>
      <c r="D109" s="50">
        <v>0.07525764609435595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0.14686275719028521</v>
      </c>
      <c r="D110" s="50">
        <v>0.14684464173483086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0.1557150011635393</v>
      </c>
      <c r="D111" s="50">
        <v>0.15576008423398383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0.18083790544610306</v>
      </c>
      <c r="D112" s="50">
        <v>0.18080023919055666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0.29677056494402654</v>
      </c>
      <c r="D113" s="50">
        <v>0.2967482420395575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0.29677056494402654</v>
      </c>
      <c r="D114" s="50">
        <v>0.2967482420395575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0.29677056494402654</v>
      </c>
      <c r="D115" s="50">
        <v>0.2967482420395575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0.29677056494402654</v>
      </c>
      <c r="D116" s="50">
        <v>0.2967482420395575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0.09279053496977697</v>
      </c>
      <c r="D117" s="50">
        <v>0.09277858630369228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0.058055464051372546</v>
      </c>
      <c r="D118" s="50">
        <v>0.058061548920066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0.20641241615773578</v>
      </c>
      <c r="D119" s="50">
        <v>0.20641601987871994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0.10643931219827302</v>
      </c>
      <c r="D120" s="50">
        <v>0.10644056071879049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0.183576019304847</v>
      </c>
      <c r="D121" s="50">
        <v>0.1835523278125007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0.195898188263695</v>
      </c>
      <c r="D122" s="50">
        <v>0.19587091463244394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0.11296424727186147</v>
      </c>
      <c r="D123" s="50">
        <v>0.11259070545586058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0.05339005372751271</v>
      </c>
      <c r="D124" s="50">
        <v>0.05338504003318634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0.09991845838569191</v>
      </c>
      <c r="D125" s="50">
        <v>0.09991659758849789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0.1996821213354797</v>
      </c>
      <c r="D126" s="50">
        <v>0.19966913495134664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0.2553343320895335</v>
      </c>
      <c r="D127" s="50">
        <v>0.2552913139823386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0.09867632107627528</v>
      </c>
      <c r="D128" s="50">
        <v>0.09866876887835149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0.11304183875629964</v>
      </c>
      <c r="D129" s="50">
        <v>0.11290498074904563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985</v>
      </c>
      <c r="C130" s="39">
        <v>0.07699028565730487</v>
      </c>
      <c r="D130" s="50">
        <v>0.07698544915202767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986</v>
      </c>
      <c r="C131" s="39">
        <v>0.09875558373062024</v>
      </c>
      <c r="D131" s="50">
        <v>0.09876101858308856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0.40968045486792753</v>
      </c>
      <c r="D132" s="50">
        <v>0.40914039277743697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0.19099148062607513</v>
      </c>
      <c r="D133" s="50">
        <v>0.19094944159135804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0.06854828227553166</v>
      </c>
      <c r="D134" s="50">
        <v>0.06849255238919727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0.061997117469919996</v>
      </c>
      <c r="D135" s="50">
        <v>0.061993340814150984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0.052501325799045234</v>
      </c>
      <c r="D136" s="50">
        <v>0.052488932958507546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0.17723862895427503</v>
      </c>
      <c r="D137" s="50">
        <v>0.17727097780771062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0.1309718031642114</v>
      </c>
      <c r="D138" s="50">
        <v>0.13097380533130587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0.36674282454449586</v>
      </c>
      <c r="D139" s="50">
        <v>0.36658091925093916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987</v>
      </c>
      <c r="C140" s="39">
        <v>0.22868070701280208</v>
      </c>
      <c r="D140" s="50">
        <v>0.2286888606270871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988</v>
      </c>
      <c r="C141" s="39">
        <v>0.22930384563808598</v>
      </c>
      <c r="D141" s="50">
        <v>0.22931123168042136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0.17582318083193152</v>
      </c>
      <c r="D142" s="50">
        <v>0.17580008719623483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0.26268130049297045</v>
      </c>
      <c r="D143" s="50">
        <v>0.2627091625447588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0.26241922196955025</v>
      </c>
      <c r="D144" s="50">
        <v>0.26244843137454527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989</v>
      </c>
      <c r="C145" s="39">
        <v>0.22904954933788224</v>
      </c>
      <c r="D145" s="50">
        <v>0.22904761817344566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0.031238303032748757</v>
      </c>
      <c r="D146" s="50">
        <v>0.03123286928566861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0.064926696186851</v>
      </c>
      <c r="D147" s="50">
        <v>0.06493091208615456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0.5178327557176301</v>
      </c>
      <c r="D148" s="50">
        <v>0.5175404691191615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0.22336291192322477</v>
      </c>
      <c r="D149" s="50">
        <v>0.2233401278181797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990</v>
      </c>
      <c r="C150" s="39">
        <v>0.04614670408347779</v>
      </c>
      <c r="D150" s="50">
        <v>0.046140967918988925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991</v>
      </c>
      <c r="C151" s="39">
        <v>0.0844960799971247</v>
      </c>
      <c r="D151" s="50">
        <v>0.08449889257815864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992</v>
      </c>
      <c r="C152" s="39">
        <v>0.05696101087841664</v>
      </c>
      <c r="D152" s="50">
        <v>0.05695584407841086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0.14258426074367783</v>
      </c>
      <c r="D153" s="50">
        <v>0.14257919930090418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993</v>
      </c>
      <c r="C154" s="39">
        <v>0.06488520218158011</v>
      </c>
      <c r="D154" s="50">
        <v>0.06488994980399121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0.190616616356273</v>
      </c>
      <c r="D155" s="50">
        <v>0.1906240513464352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994</v>
      </c>
      <c r="C156" s="39">
        <v>0.09485677493339534</v>
      </c>
      <c r="D156" s="50">
        <v>0.09487570135719967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0.07298814131291018</v>
      </c>
      <c r="D157" s="50">
        <v>0.07272151921296224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0.0911272517828785</v>
      </c>
      <c r="D158" s="50">
        <v>0.09114215184606042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0.12142399634487636</v>
      </c>
      <c r="D159" s="50">
        <v>0.12138847192447615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0.1979066088292819</v>
      </c>
      <c r="D160" s="50">
        <v>0.19787445834050235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0.29186202842898257</v>
      </c>
      <c r="D161" s="50">
        <v>0.291797415660881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0.37104912987126093</v>
      </c>
      <c r="D162" s="50">
        <v>0.3691901602677863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0.10159930637632118</v>
      </c>
      <c r="D163" s="50">
        <v>0.10156676866173117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0.16402174913078638</v>
      </c>
      <c r="D164" s="50">
        <v>0.16402607703403416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0.09195428134624546</v>
      </c>
      <c r="D165" s="50">
        <v>0.0919630583538809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0.15746593645467333</v>
      </c>
      <c r="D166" s="50">
        <v>0.15743599708873204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995</v>
      </c>
      <c r="C167" s="39">
        <v>0.1832826559485484</v>
      </c>
      <c r="D167" s="50">
        <v>0.18327234471921872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0.1259145672847694</v>
      </c>
      <c r="D168" s="50">
        <v>0.12656687588586046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0.1293584478729199</v>
      </c>
      <c r="D169" s="50">
        <v>0.1293519786455872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0.059935467839929146</v>
      </c>
      <c r="D170" s="50">
        <v>0.059933450864401314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0.3142041863706534</v>
      </c>
      <c r="D171" s="50">
        <v>0.31418888593547845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996</v>
      </c>
      <c r="C172" s="39">
        <v>0.06456841742343328</v>
      </c>
      <c r="D172" s="50">
        <v>0.0645733651402474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997</v>
      </c>
      <c r="C173" s="39">
        <v>0.16156666435595257</v>
      </c>
      <c r="D173" s="50">
        <v>0.1607403359185715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998</v>
      </c>
      <c r="C174" s="39">
        <v>0.12639856669099628</v>
      </c>
      <c r="D174" s="50">
        <v>0.12641140685027533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0.11677785560098285</v>
      </c>
      <c r="D175" s="50">
        <v>0.11677544805623462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0.2928007666128437</v>
      </c>
      <c r="D176" s="50">
        <v>0.29252591448321275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0.13244272040127184</v>
      </c>
      <c r="D177" s="58">
        <v>0.13244733715888848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999</v>
      </c>
      <c r="C178" s="39">
        <v>0.1554019391392589</v>
      </c>
      <c r="D178" s="50">
        <v>0.1553899175810522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0.060874858433686146</v>
      </c>
      <c r="D179" s="50">
        <v>0.0608761765393314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0.17542309224497932</v>
      </c>
      <c r="D180" s="50">
        <v>0.1754259102993953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0.17420236875697306</v>
      </c>
      <c r="D181" s="50">
        <v>0.17342552418404653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0.14469199412831593</v>
      </c>
      <c r="D182" s="50">
        <v>0.14470693834764004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0.199452145769273</v>
      </c>
      <c r="D183" s="50">
        <v>0.19944643547347124</v>
      </c>
      <c r="E183" s="51">
        <v>0</v>
      </c>
      <c r="F183" s="52">
        <v>0</v>
      </c>
    </row>
    <row r="184" spans="1:6" ht="15">
      <c r="A184" s="48" t="s">
        <v>398</v>
      </c>
      <c r="B184" s="49" t="s">
        <v>1000</v>
      </c>
      <c r="C184" s="39">
        <v>0.08893354781101695</v>
      </c>
      <c r="D184" s="50">
        <v>0.08891908389882486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0.08135704332157485</v>
      </c>
      <c r="D185" s="50">
        <v>0.08135443742282679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0.09820198173444972</v>
      </c>
      <c r="D186" s="50">
        <v>0.09819827632492639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0.1251629615054317</v>
      </c>
      <c r="D187" s="50">
        <v>0.1251589530499021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1001</v>
      </c>
      <c r="C188" s="39">
        <v>0.057160572363959286</v>
      </c>
      <c r="D188" s="50">
        <v>0.057159863803405445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0.09915613224880396</v>
      </c>
      <c r="D189" s="50">
        <v>0.09916234498870222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0.12890140145916656</v>
      </c>
      <c r="D190" s="50">
        <v>0.1289247236729878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1002</v>
      </c>
      <c r="C191" s="39">
        <v>0.057890868381761454</v>
      </c>
      <c r="D191" s="50">
        <v>0.05788852751568147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1003</v>
      </c>
      <c r="C192" s="39">
        <v>0.23266151104728944</v>
      </c>
      <c r="D192" s="50">
        <v>0.23268350470887167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0.14345759655609847</v>
      </c>
      <c r="D193" s="50">
        <v>0.142724278205221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0.1795980085572213</v>
      </c>
      <c r="D194" s="50">
        <v>0.17958300380190795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0.1958680590951397</v>
      </c>
      <c r="D195" s="50">
        <v>0.19588776321300982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0.12417281247952826</v>
      </c>
      <c r="D196" s="50">
        <v>0.12404676048605094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0.070151235583665</v>
      </c>
      <c r="D197" s="50">
        <v>0.07015596258256858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0.10607492085352606</v>
      </c>
      <c r="D198" s="50">
        <v>0.1060445673344392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0.13758146714604624</v>
      </c>
      <c r="D199" s="50">
        <v>0.13739326020963027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0.0704187735176951</v>
      </c>
      <c r="D200" s="50">
        <v>0.07041489615749534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0.06032924390679936</v>
      </c>
      <c r="D201" s="50">
        <v>0.060331569348945326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0.2015977165279066</v>
      </c>
      <c r="D202" s="50">
        <v>0.20161509806250627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0.19445718912197296</v>
      </c>
      <c r="D203" s="50">
        <v>0.19446065524001133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0.3881054497121093</v>
      </c>
      <c r="D204" s="50">
        <v>0.3879044836911928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0.2078789893964778</v>
      </c>
      <c r="D205" s="50">
        <v>0.2078706085794123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0.06900991985727015</v>
      </c>
      <c r="D206" s="50">
        <v>0.06900883317395971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0.12554841303072012</v>
      </c>
      <c r="D207" s="50">
        <v>0.12552734367202315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0.24791355108993163</v>
      </c>
      <c r="D208" s="50">
        <v>0.24784710102161928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0.08957555939684908</v>
      </c>
      <c r="D209" s="50">
        <v>0.08955844673715113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0.16571027013441836</v>
      </c>
      <c r="D210" s="50">
        <v>0.16574964201476602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0.1521363299314828</v>
      </c>
      <c r="D211" s="50">
        <v>0.15213611766254825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0.07336645201420572</v>
      </c>
      <c r="D212" s="58">
        <v>0.0733616393996086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0.18412330004194485</v>
      </c>
      <c r="D213" s="58">
        <v>0.18415210110460078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0.15022888625842729</v>
      </c>
      <c r="D214" s="50">
        <v>0.14945894879080168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0.09154992537943034</v>
      </c>
      <c r="D215" s="50">
        <v>0.09155333714236295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1004</v>
      </c>
      <c r="C216" s="39">
        <v>0.18590196964528866</v>
      </c>
      <c r="D216" s="50">
        <v>0.18593951882941215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1005</v>
      </c>
      <c r="C217" s="39">
        <v>0.06810209334321503</v>
      </c>
      <c r="D217" s="50">
        <v>0.0680993577215919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0.0856777947603369</v>
      </c>
      <c r="D218" s="50">
        <v>0.08568587234080874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0.10037696003672428</v>
      </c>
      <c r="D219" s="50">
        <v>0.10036704782350417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0.10764436719003423</v>
      </c>
      <c r="D220" s="50">
        <v>0.10765512288259849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0.11822662418920882</v>
      </c>
      <c r="D221" s="50">
        <v>0.11822335942944104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0.20972243430932608</v>
      </c>
      <c r="D222" s="50">
        <v>0.2096945840657019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0.14426767020746845</v>
      </c>
      <c r="D223" s="50">
        <v>0.14426612703909952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0.2450805002260943</v>
      </c>
      <c r="D224" s="50">
        <v>0.24455141360820976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1006</v>
      </c>
      <c r="C225" s="39">
        <v>0.06587865202774153</v>
      </c>
      <c r="D225" s="50">
        <v>0.06587118884508428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0.09305427888990883</v>
      </c>
      <c r="D226" s="62">
        <v>0.09303449286644999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0.09338950714546831</v>
      </c>
      <c r="D227" s="50">
        <v>0.09338991620069237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1007</v>
      </c>
      <c r="C228" s="39">
        <v>0.06374053497226123</v>
      </c>
      <c r="D228" s="50">
        <v>0.06374067812300978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0.18935955916909625</v>
      </c>
      <c r="D229" s="50">
        <v>0.1892945688740549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0.05870363788134006</v>
      </c>
      <c r="D230" s="50">
        <v>0.05870436061534703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0.17678723984648942</v>
      </c>
      <c r="D231" s="50">
        <v>0.17679820532228777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1008</v>
      </c>
      <c r="C232" s="39">
        <v>0.17671402551635923</v>
      </c>
      <c r="D232" s="50">
        <v>0.1767226281539548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0.07234075940724041</v>
      </c>
      <c r="D233" s="50">
        <v>0.07233953557241428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1009</v>
      </c>
      <c r="C234" s="39">
        <v>0.09149611801174272</v>
      </c>
      <c r="D234" s="50">
        <v>0.09150353334209521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1010</v>
      </c>
      <c r="C235" s="39">
        <v>0.05393131880225088</v>
      </c>
      <c r="D235" s="50">
        <v>0.053924998076113825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0.0671945743281304</v>
      </c>
      <c r="D236" s="50">
        <v>0.06719376150741582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0.1623124208530844</v>
      </c>
      <c r="D237" s="50">
        <v>0.1614464658416345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0.46320359869158667</v>
      </c>
      <c r="D238" s="50">
        <v>0.4620124737989943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0.17930374056087314</v>
      </c>
      <c r="D239" s="50">
        <v>0.17929893883443385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0.1681837048739713</v>
      </c>
      <c r="D240" s="50">
        <v>0.16816180053562357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0.06457494160989423</v>
      </c>
      <c r="D241" s="50">
        <v>0.06458062338919442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0.21303918889164705</v>
      </c>
      <c r="D242" s="50">
        <v>0.2128661109936304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0.14098147831733077</v>
      </c>
      <c r="D243" s="50">
        <v>0.14095862054246344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0.07805637700612186</v>
      </c>
      <c r="D244" s="50">
        <v>0.07804860003556899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1011</v>
      </c>
      <c r="C245" s="39">
        <v>0.09693895032885928</v>
      </c>
      <c r="D245" s="50">
        <v>0.09653488040637088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1012</v>
      </c>
      <c r="C246" s="39">
        <v>0.07285970557387045</v>
      </c>
      <c r="D246" s="50">
        <v>0.072853186099402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0.0727253332673018</v>
      </c>
      <c r="D247" s="50">
        <v>0.07271849644146695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1013</v>
      </c>
      <c r="C248" s="39">
        <v>0.1069498712131137</v>
      </c>
      <c r="D248" s="50">
        <v>0.1069669028234145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0.16374290071060238</v>
      </c>
      <c r="D249" s="50">
        <v>0.16375146541852728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0.09013803004057457</v>
      </c>
      <c r="D250" s="50">
        <v>0.09013492350137199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0.06143897936186603</v>
      </c>
      <c r="D251" s="50">
        <v>0.061440430816436166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0.17540250071030467</v>
      </c>
      <c r="D252" s="50">
        <v>0.17537621163573056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0.17546241134526191</v>
      </c>
      <c r="D253" s="50">
        <v>0.1754535965264914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0.17799840288487728</v>
      </c>
      <c r="D254" s="50">
        <v>0.17799017044056364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0.08086576692950893</v>
      </c>
      <c r="D255" s="50">
        <v>0.08086397841318738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1014</v>
      </c>
      <c r="C256" s="39">
        <v>0.10127226450124611</v>
      </c>
      <c r="D256" s="50">
        <v>0.10128131211440261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0.20507096556440896</v>
      </c>
      <c r="D257" s="50">
        <v>0.2050664223280168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0.16645555141808382</v>
      </c>
      <c r="D258" s="50">
        <v>0.16645600827563262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1015</v>
      </c>
      <c r="C259" s="79">
        <v>0.048305064536364364</v>
      </c>
      <c r="D259" s="50">
        <v>0.04830298593837542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1016</v>
      </c>
      <c r="C260" s="79">
        <v>0.04568571756990017</v>
      </c>
      <c r="D260" s="50">
        <v>0.04568232028960216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1017</v>
      </c>
      <c r="C261" s="79">
        <v>0.045802588932223456</v>
      </c>
      <c r="D261" s="50">
        <v>0.04580056872990356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0.054034329520696256</v>
      </c>
      <c r="D262" s="50">
        <v>0.054029297420510713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0.09214914703193214</v>
      </c>
      <c r="D263" s="50">
        <v>0.09215741160754176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0.1031349050096628</v>
      </c>
      <c r="D264" s="50">
        <v>0.10314406523614136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0.0883970519112707</v>
      </c>
      <c r="D265" s="58">
        <v>0.08838749984851287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1018</v>
      </c>
      <c r="C266" s="39">
        <v>0.05362932698044743</v>
      </c>
      <c r="D266" s="58">
        <v>0.05362619563058232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0.04231843308004774</v>
      </c>
      <c r="D267" s="50">
        <v>0.042105429784835065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0.16399362539734844</v>
      </c>
      <c r="D268" s="50">
        <v>0.16400242834787698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0.09784678014920459</v>
      </c>
      <c r="D269" s="50">
        <v>0.09735849584969028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0.07549250373273735</v>
      </c>
      <c r="D270" s="50">
        <v>0.07549107065675789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0.2011201829435445</v>
      </c>
      <c r="D271" s="50">
        <v>0.20069903580629012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1019</v>
      </c>
      <c r="C272" s="39">
        <v>0.3132666417711115</v>
      </c>
      <c r="D272" s="50">
        <v>0.3132376953168364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0.1203090626087594</v>
      </c>
      <c r="D273" s="50">
        <v>0.1203122588377572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0.13529258645061878</v>
      </c>
      <c r="D274" s="50">
        <v>0.13529181981993096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0.05962294204606186</v>
      </c>
      <c r="D275" s="50">
        <v>0.05962999862105019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0.7316383569972753</v>
      </c>
      <c r="D276" s="50">
        <v>0.7279730924756729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1020</v>
      </c>
      <c r="C277" s="39">
        <v>0.06708429500551151</v>
      </c>
      <c r="D277" s="50">
        <v>0.06709331701244929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0.1760476990553855</v>
      </c>
      <c r="D278" s="50">
        <v>0.17606739923208722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0.20934502580189376</v>
      </c>
      <c r="D279" s="50">
        <v>0.20931521729229896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1021</v>
      </c>
      <c r="C280" s="39">
        <v>0.1539405263676667</v>
      </c>
      <c r="D280" s="50">
        <v>0.15329860720391025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0.10954570641938317</v>
      </c>
      <c r="D281" s="50">
        <v>0.10954900554154488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0.15963704573701754</v>
      </c>
      <c r="D282" s="50">
        <v>0.15883440322324094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1022</v>
      </c>
      <c r="C283" s="39">
        <v>0.024593533771152518</v>
      </c>
      <c r="D283" s="58">
        <v>0.0245889351310632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0.01710832354449728</v>
      </c>
      <c r="D284" s="58">
        <v>0.017106998536252548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0.1686685120597818</v>
      </c>
      <c r="D285" s="58">
        <v>0.17252061368280497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0.2535446982379089</v>
      </c>
      <c r="D286" s="58">
        <v>0.25353321057215383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0.05025909707890207</v>
      </c>
      <c r="D287" s="50">
        <v>0.0502510352258259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0.1825916320396452</v>
      </c>
      <c r="D288" s="58">
        <v>0.18242981487668053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0.2786634812595741</v>
      </c>
      <c r="D289" s="50">
        <v>0.27855957488175576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0.008943563697340224</v>
      </c>
      <c r="D290" s="50">
        <v>0.008941569209798952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0.012464352178058708</v>
      </c>
      <c r="D291" s="50">
        <v>0.012460483938250734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0.0684824847966315</v>
      </c>
      <c r="D292" s="50">
        <v>0.06847480526074769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0.15107986647741808</v>
      </c>
      <c r="D293" s="50">
        <v>0.15108349173839886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0.20365481957922615</v>
      </c>
      <c r="D294" s="50">
        <v>0.20365816552903956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0.2518342029456555</v>
      </c>
      <c r="D295" s="50">
        <v>0.25177054836780904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0.18024824425846422</v>
      </c>
      <c r="D296" s="50">
        <v>0.18001127155965124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0.12458144782830444</v>
      </c>
      <c r="D297" s="50">
        <v>0.12457887776838483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1023</v>
      </c>
      <c r="C298" s="39">
        <v>0.05683037167222049</v>
      </c>
      <c r="D298" s="50">
        <v>0.05682998068642651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0.0818607268380388</v>
      </c>
      <c r="D299" s="50">
        <v>0.08185203333985669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0.1300563803119138</v>
      </c>
      <c r="D300" s="50">
        <v>0.13003443145018034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0.24381621947849652</v>
      </c>
      <c r="D301" s="50">
        <v>0.2438615121934289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0.07835663261377912</v>
      </c>
      <c r="D302" s="50">
        <v>0.0783651136205459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0.13292461174096096</v>
      </c>
      <c r="D303" s="50">
        <v>0.1325246159425819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1024</v>
      </c>
      <c r="C304" s="39">
        <v>0.07278434919464573</v>
      </c>
      <c r="D304" s="50">
        <v>0.07277110284070577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0.41202006918262285</v>
      </c>
      <c r="D305" s="50">
        <v>0.4119310860322236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0.017385743844147514</v>
      </c>
      <c r="D306" s="50">
        <v>0.017385216482785692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0.04127035195145792</v>
      </c>
      <c r="D307" s="50">
        <v>0.04127099209178517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0.09613554687661538</v>
      </c>
      <c r="D308" s="50">
        <v>0.09614986515177135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0.04715909763457472</v>
      </c>
      <c r="D309" s="50">
        <v>0.04715753830020174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0.11542689694853489</v>
      </c>
      <c r="D310" s="50">
        <v>0.11543065603902097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0.044305710083940526</v>
      </c>
      <c r="D311" s="50">
        <v>0.044302671797550486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0.05571694141580995</v>
      </c>
      <c r="D312" s="50">
        <v>0.05571132504847751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0.04604619505280459</v>
      </c>
      <c r="D313" s="50">
        <v>0.046042962844661195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0.043984330866845646</v>
      </c>
      <c r="D314" s="50">
        <v>0.043987358298847284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0.00804617253032029</v>
      </c>
      <c r="D315" s="50">
        <v>0.008044844778125903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0.05310221681613749</v>
      </c>
      <c r="D316" s="50">
        <v>0.05310071059850903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0.06839203029066743</v>
      </c>
      <c r="D317" s="50">
        <v>0.06839379871875016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0.16537204162721536</v>
      </c>
      <c r="D318" s="50">
        <v>0.1653829934968879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0.01705457610221687</v>
      </c>
      <c r="D319" s="50">
        <v>0.017053496887299707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0.08934735664507149</v>
      </c>
      <c r="D320" s="50">
        <v>0.08934335819932693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1025</v>
      </c>
      <c r="C321" s="39">
        <v>0.045436362066813875</v>
      </c>
      <c r="D321" s="50">
        <v>0.04543282494128347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0.055664245348361466</v>
      </c>
      <c r="D322" s="50">
        <v>0.05565491231750458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1026</v>
      </c>
      <c r="C323" s="39">
        <v>0.047565658926039193</v>
      </c>
      <c r="D323" s="50">
        <v>0.04756386768418598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1027</v>
      </c>
      <c r="C324" s="39">
        <v>0.0752079103065012</v>
      </c>
      <c r="D324" s="50">
        <v>0.07520507810445302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0.032179310393345234</v>
      </c>
      <c r="D325" s="50">
        <v>0.03217768918584572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0.03472362739921729</v>
      </c>
      <c r="D326" s="50">
        <v>0.034719682046080794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0.036402569638349466</v>
      </c>
      <c r="D327" s="50">
        <v>0.03639247182071817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0.06217422296470943</v>
      </c>
      <c r="D328" s="50">
        <v>0.062174588730342595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0.049737390993500594</v>
      </c>
      <c r="D329" s="50">
        <v>0.04972963479205373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0.08672174374179902</v>
      </c>
      <c r="D330" s="50">
        <v>0.08672376743831917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0.052217690947681625</v>
      </c>
      <c r="D331" s="50">
        <v>0.052216379132723596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1028</v>
      </c>
      <c r="C332" s="39">
        <v>0.05669813374523128</v>
      </c>
      <c r="D332" s="50">
        <v>0.05668712683637627</v>
      </c>
      <c r="E332" s="51">
        <v>0</v>
      </c>
      <c r="F332" s="52">
        <v>0</v>
      </c>
    </row>
    <row r="333" spans="1:6" ht="15">
      <c r="A333" t="s">
        <v>695</v>
      </c>
      <c r="B333" t="s">
        <v>696</v>
      </c>
      <c r="C333">
        <v>0.046341300329119546</v>
      </c>
      <c r="D333">
        <v>0.04634391097164279</v>
      </c>
      <c r="E333">
        <v>0</v>
      </c>
      <c r="F333">
        <v>0</v>
      </c>
    </row>
    <row r="334" spans="1:6" ht="15">
      <c r="A334" t="s">
        <v>697</v>
      </c>
      <c r="B334" t="s">
        <v>698</v>
      </c>
      <c r="C334">
        <v>0.11824385381359126</v>
      </c>
      <c r="D334">
        <v>0.11824771936452344</v>
      </c>
      <c r="E334">
        <v>0</v>
      </c>
      <c r="F334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2"/>
      <c r="B1" s="113"/>
      <c r="C1" s="113"/>
      <c r="D1" s="113"/>
    </row>
    <row r="2" spans="1:4" ht="49.5" customHeight="1" thickBot="1">
      <c r="A2" s="100" t="str">
        <f>"INTERVALLES DE MARGE EN VIGUEUR LE "&amp;'OPTIONS - INTERVALLES DE MARGE'!A1</f>
        <v>INTERVALLES DE MARGE EN VIGUEUR LE 1 OCTOBRE 2021</v>
      </c>
      <c r="B2" s="101"/>
      <c r="C2" s="101"/>
      <c r="D2" s="101"/>
    </row>
    <row r="3" spans="1:4" ht="12.75" customHeight="1">
      <c r="A3" s="103" t="s">
        <v>20</v>
      </c>
      <c r="B3" s="105" t="s">
        <v>21</v>
      </c>
      <c r="C3" s="105" t="s">
        <v>28</v>
      </c>
      <c r="D3" s="169" t="s">
        <v>29</v>
      </c>
    </row>
    <row r="4" spans="1:4" ht="18.75" customHeight="1" thickBot="1">
      <c r="A4" s="115"/>
      <c r="B4" s="117"/>
      <c r="C4" s="117"/>
      <c r="D4" s="170"/>
    </row>
    <row r="5" spans="1:4" ht="15">
      <c r="A5" s="48" t="s">
        <v>699</v>
      </c>
      <c r="B5" s="49" t="s">
        <v>700</v>
      </c>
      <c r="C5" s="39">
        <v>0.0012328043233192484</v>
      </c>
      <c r="D5" s="50">
        <v>0.0012328043233192484</v>
      </c>
    </row>
    <row r="6" spans="1:4" ht="15">
      <c r="A6" s="48" t="s">
        <v>701</v>
      </c>
      <c r="B6" s="49" t="s">
        <v>700</v>
      </c>
      <c r="C6" s="39">
        <v>0.0016986960983953166</v>
      </c>
      <c r="D6" s="50">
        <v>0.0016986960983953166</v>
      </c>
    </row>
    <row r="7" spans="1:4" ht="15">
      <c r="A7" s="48" t="s">
        <v>702</v>
      </c>
      <c r="B7" s="49" t="s">
        <v>700</v>
      </c>
      <c r="C7" s="39">
        <v>0.0021035110187039353</v>
      </c>
      <c r="D7" s="50">
        <v>0.0021035110187039353</v>
      </c>
    </row>
    <row r="8" spans="1:4" ht="15">
      <c r="A8" s="48" t="s">
        <v>703</v>
      </c>
      <c r="B8" s="49" t="s">
        <v>700</v>
      </c>
      <c r="C8" s="39">
        <v>0.002213259315144757</v>
      </c>
      <c r="D8" s="50">
        <v>0.002213259315144757</v>
      </c>
    </row>
    <row r="9" spans="1:4" ht="15">
      <c r="A9" s="48" t="s">
        <v>704</v>
      </c>
      <c r="B9" s="49" t="s">
        <v>1029</v>
      </c>
      <c r="C9" s="39">
        <v>0.017317743315221314</v>
      </c>
      <c r="D9" s="50">
        <v>0.017317743315221314</v>
      </c>
    </row>
    <row r="10" spans="1:4" ht="15">
      <c r="A10" s="48" t="s">
        <v>706</v>
      </c>
      <c r="B10" s="49" t="s">
        <v>1030</v>
      </c>
      <c r="C10" s="39">
        <v>0.00823417623857313</v>
      </c>
      <c r="D10" s="50">
        <v>0.00823417623857313</v>
      </c>
    </row>
    <row r="11" spans="1:4" ht="15">
      <c r="A11" s="48" t="s">
        <v>708</v>
      </c>
      <c r="B11" s="49" t="s">
        <v>1031</v>
      </c>
      <c r="C11" s="39">
        <v>0.0036866705933686233</v>
      </c>
      <c r="D11" s="50">
        <v>0.0036866705933686233</v>
      </c>
    </row>
    <row r="12" spans="1:4" ht="14.25" customHeight="1">
      <c r="A12" s="48" t="s">
        <v>710</v>
      </c>
      <c r="B12" s="49" t="s">
        <v>711</v>
      </c>
      <c r="C12" s="39">
        <v>0.0008516482794784302</v>
      </c>
      <c r="D12" s="50">
        <v>0.0008516482794784302</v>
      </c>
    </row>
    <row r="13" spans="1:4" ht="15">
      <c r="A13" s="48" t="s">
        <v>712</v>
      </c>
      <c r="B13" s="49" t="s">
        <v>711</v>
      </c>
      <c r="C13" s="39">
        <v>0.001359410509778358</v>
      </c>
      <c r="D13" s="50">
        <v>0.001359410509778358</v>
      </c>
    </row>
    <row r="14" spans="1:4" ht="15">
      <c r="A14" s="48" t="s">
        <v>713</v>
      </c>
      <c r="B14" s="49" t="s">
        <v>711</v>
      </c>
      <c r="C14" s="39">
        <v>0.0016490665746043995</v>
      </c>
      <c r="D14" s="50">
        <v>0.0016490665746043995</v>
      </c>
    </row>
    <row r="15" spans="1:4" ht="15">
      <c r="A15" s="48" t="s">
        <v>714</v>
      </c>
      <c r="B15" s="49" t="s">
        <v>711</v>
      </c>
      <c r="C15" s="39">
        <v>0.002129673058043109</v>
      </c>
      <c r="D15" s="50">
        <v>0.002129673058043109</v>
      </c>
    </row>
    <row r="16" spans="1:4" ht="15">
      <c r="A16" s="48" t="s">
        <v>715</v>
      </c>
      <c r="B16" s="49" t="s">
        <v>1032</v>
      </c>
      <c r="C16" s="39">
        <v>0.03617163917889288</v>
      </c>
      <c r="D16" s="50">
        <v>0.03617163917889288</v>
      </c>
    </row>
    <row r="17" spans="1:4" ht="15">
      <c r="A17" s="48" t="s">
        <v>717</v>
      </c>
      <c r="B17" s="49" t="s">
        <v>1033</v>
      </c>
      <c r="C17" s="39">
        <v>0.045298942909533776</v>
      </c>
      <c r="D17" s="50">
        <v>0.04529557590965502</v>
      </c>
    </row>
    <row r="18" spans="1:4" ht="15">
      <c r="A18" s="48" t="s">
        <v>719</v>
      </c>
      <c r="B18" s="49" t="s">
        <v>1034</v>
      </c>
      <c r="C18" s="39">
        <v>0.045622240177752654</v>
      </c>
      <c r="D18" s="50">
        <v>0.045619257250431075</v>
      </c>
    </row>
    <row r="19" spans="1:4" ht="15">
      <c r="A19" s="48" t="s">
        <v>721</v>
      </c>
      <c r="B19" s="49" t="s">
        <v>722</v>
      </c>
      <c r="C19" s="39">
        <v>0.02854625795587844</v>
      </c>
      <c r="D19" s="50">
        <v>0.028281529768721763</v>
      </c>
    </row>
    <row r="20" spans="1:4" ht="15">
      <c r="A20" s="48" t="s">
        <v>723</v>
      </c>
      <c r="B20" s="49" t="s">
        <v>722</v>
      </c>
      <c r="C20" s="39">
        <v>0.03796918099493843</v>
      </c>
      <c r="D20" s="50">
        <v>0.037587065405420485</v>
      </c>
    </row>
    <row r="21" spans="1:4" ht="15">
      <c r="A21" s="48" t="s">
        <v>724</v>
      </c>
      <c r="B21" s="53" t="s">
        <v>722</v>
      </c>
      <c r="C21" s="39">
        <v>0.04974928214669435</v>
      </c>
      <c r="D21" s="50">
        <v>0.049743877805056166</v>
      </c>
    </row>
    <row r="22" spans="1:4" ht="15">
      <c r="A22" s="48" t="s">
        <v>725</v>
      </c>
      <c r="B22" s="49" t="s">
        <v>1035</v>
      </c>
      <c r="C22" s="39">
        <v>0.045044544840225825</v>
      </c>
      <c r="D22" s="50">
        <v>0.045041364922495684</v>
      </c>
    </row>
    <row r="23" spans="1:4" ht="15">
      <c r="A23" s="48" t="s">
        <v>727</v>
      </c>
      <c r="B23" s="49" t="s">
        <v>1036</v>
      </c>
      <c r="C23" s="39">
        <v>0.22046006410809796</v>
      </c>
      <c r="D23" s="50">
        <v>0.2204374764347935</v>
      </c>
    </row>
    <row r="24" spans="1:4" ht="15">
      <c r="A24" s="48" t="s">
        <v>729</v>
      </c>
      <c r="B24" s="49" t="s">
        <v>1037</v>
      </c>
      <c r="C24" s="39">
        <v>0.11553073393047072</v>
      </c>
      <c r="D24" s="50">
        <v>0.115532613262183</v>
      </c>
    </row>
    <row r="25" spans="1:4" ht="15">
      <c r="A25" s="48" t="s">
        <v>731</v>
      </c>
      <c r="B25" s="49" t="s">
        <v>1038</v>
      </c>
      <c r="C25" s="39">
        <v>0.04850098673062554</v>
      </c>
      <c r="D25" s="50">
        <v>0.0484993841834906</v>
      </c>
    </row>
    <row r="26" spans="1:4" ht="15">
      <c r="A26" s="48" t="s">
        <v>733</v>
      </c>
      <c r="B26" s="49" t="s">
        <v>1039</v>
      </c>
      <c r="C26" s="39">
        <v>0.0474934451691236</v>
      </c>
      <c r="D26" s="50">
        <v>0.047489263928427505</v>
      </c>
    </row>
    <row r="27" spans="1:4" ht="15">
      <c r="A27" s="48" t="s">
        <v>735</v>
      </c>
      <c r="B27" s="49" t="s">
        <v>1040</v>
      </c>
      <c r="C27" s="39">
        <v>0.07543730093665343</v>
      </c>
      <c r="D27" s="50">
        <v>0.07544116279336485</v>
      </c>
    </row>
    <row r="28" spans="1:4" ht="15">
      <c r="A28" s="48" t="s">
        <v>737</v>
      </c>
      <c r="B28" s="49" t="s">
        <v>1041</v>
      </c>
      <c r="C28" s="39">
        <v>0.05272789786131479</v>
      </c>
      <c r="D28" s="50">
        <v>0.052714768487699515</v>
      </c>
    </row>
    <row r="29" spans="1:4" ht="15">
      <c r="A29" s="48" t="s">
        <v>739</v>
      </c>
      <c r="B29" s="49" t="s">
        <v>1042</v>
      </c>
      <c r="C29" s="39">
        <v>0.0474934451691236</v>
      </c>
      <c r="D29" s="50">
        <v>0.047489263928427505</v>
      </c>
    </row>
    <row r="30" spans="1:4" ht="15">
      <c r="A30" s="48" t="s">
        <v>741</v>
      </c>
      <c r="B30" s="49" t="s">
        <v>1043</v>
      </c>
      <c r="C30" s="39">
        <v>0.050212252928657185</v>
      </c>
      <c r="D30" s="50">
        <v>0.0501934667057916</v>
      </c>
    </row>
    <row r="31" spans="1:4" ht="15">
      <c r="A31" s="48" t="s">
        <v>743</v>
      </c>
      <c r="B31" s="49" t="s">
        <v>1044</v>
      </c>
      <c r="C31" s="39">
        <v>0.09900108817388364</v>
      </c>
      <c r="D31" s="50">
        <v>0.09901972180010513</v>
      </c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2"/>
      <c r="B1" s="113"/>
      <c r="C1" s="113"/>
      <c r="D1" s="113"/>
    </row>
    <row r="2" spans="1:4" ht="49.5" customHeight="1" thickBot="1">
      <c r="A2" s="100" t="str">
        <f>"INTERVALLES DE MARGE EN VIGUEUR LE "&amp;'OPTIONS - INTERVALLES DE MARGE'!A1</f>
        <v>INTERVALLES DE MARGE EN VIGUEUR LE 1 OCTOBRE 2021</v>
      </c>
      <c r="B2" s="101"/>
      <c r="C2" s="101"/>
      <c r="D2" s="101"/>
    </row>
    <row r="3" spans="1:4" ht="15">
      <c r="A3" s="114" t="s">
        <v>20</v>
      </c>
      <c r="B3" s="116" t="s">
        <v>21</v>
      </c>
      <c r="C3" s="118" t="s">
        <v>28</v>
      </c>
      <c r="D3" s="120" t="s">
        <v>29</v>
      </c>
    </row>
    <row r="4" spans="1:4" ht="15.75" thickBot="1">
      <c r="A4" s="115"/>
      <c r="B4" s="117"/>
      <c r="C4" s="119"/>
      <c r="D4" s="121"/>
    </row>
    <row r="5" spans="1:4" ht="15">
      <c r="A5" s="37" t="s">
        <v>745</v>
      </c>
      <c r="B5" s="38" t="s">
        <v>966</v>
      </c>
      <c r="C5" s="64">
        <v>0.10356749416378336</v>
      </c>
      <c r="D5" s="40">
        <v>0.10356143521064981</v>
      </c>
    </row>
    <row r="6" spans="1:4" ht="15">
      <c r="A6" s="48" t="s">
        <v>746</v>
      </c>
      <c r="B6" s="49" t="s">
        <v>139</v>
      </c>
      <c r="C6" s="39">
        <v>0.08755125996371615</v>
      </c>
      <c r="D6" s="45">
        <v>0.08713411395858972</v>
      </c>
    </row>
    <row r="7" spans="1:4" ht="15">
      <c r="A7" s="48" t="s">
        <v>747</v>
      </c>
      <c r="B7" s="49" t="s">
        <v>964</v>
      </c>
      <c r="C7" s="39">
        <v>0.13579253886356749</v>
      </c>
      <c r="D7" s="50">
        <v>0.13579172191149594</v>
      </c>
    </row>
    <row r="8" spans="1:4" ht="15">
      <c r="A8" s="48" t="s">
        <v>748</v>
      </c>
      <c r="B8" s="49" t="s">
        <v>65</v>
      </c>
      <c r="C8" s="39">
        <v>0.08522803647569652</v>
      </c>
      <c r="D8" s="50">
        <v>0.08522845056500478</v>
      </c>
    </row>
    <row r="9" spans="1:4" ht="15">
      <c r="A9" s="48" t="s">
        <v>749</v>
      </c>
      <c r="B9" s="49" t="s">
        <v>73</v>
      </c>
      <c r="C9" s="39">
        <v>0.11991236025325502</v>
      </c>
      <c r="D9" s="50">
        <v>0.11993107475982606</v>
      </c>
    </row>
    <row r="10" spans="1:4" ht="15">
      <c r="A10" s="48" t="s">
        <v>750</v>
      </c>
      <c r="B10" s="49" t="s">
        <v>962</v>
      </c>
      <c r="C10" s="39">
        <v>0.13026856748659046</v>
      </c>
      <c r="D10" s="50">
        <v>0.13026836342458661</v>
      </c>
    </row>
    <row r="11" spans="1:4" ht="15">
      <c r="A11" s="48" t="s">
        <v>751</v>
      </c>
      <c r="B11" s="49" t="s">
        <v>95</v>
      </c>
      <c r="C11" s="39">
        <v>0.2337888405303441</v>
      </c>
      <c r="D11" s="50">
        <v>0.23269548391234457</v>
      </c>
    </row>
    <row r="12" spans="1:4" ht="15">
      <c r="A12" s="48" t="s">
        <v>752</v>
      </c>
      <c r="B12" s="49" t="s">
        <v>972</v>
      </c>
      <c r="C12" s="39">
        <v>0.04694055682873315</v>
      </c>
      <c r="D12" s="50">
        <v>0.046937196098910054</v>
      </c>
    </row>
    <row r="13" spans="1:4" ht="15">
      <c r="A13" s="48" t="s">
        <v>753</v>
      </c>
      <c r="B13" s="49" t="s">
        <v>111</v>
      </c>
      <c r="C13" s="39">
        <v>0.1714993830833094</v>
      </c>
      <c r="D13" s="50">
        <v>0.17149470796005803</v>
      </c>
    </row>
    <row r="14" spans="1:4" ht="15">
      <c r="A14" s="48" t="s">
        <v>754</v>
      </c>
      <c r="B14" s="49" t="s">
        <v>974</v>
      </c>
      <c r="C14" s="39">
        <v>0.054553501317191444</v>
      </c>
      <c r="D14" s="50">
        <v>0.05455341943417303</v>
      </c>
    </row>
    <row r="15" spans="1:4" ht="15">
      <c r="A15" s="48" t="s">
        <v>755</v>
      </c>
      <c r="B15" s="49" t="s">
        <v>980</v>
      </c>
      <c r="C15" s="39">
        <v>0.053485969289804466</v>
      </c>
      <c r="D15" s="50">
        <v>0.053483178166470656</v>
      </c>
    </row>
    <row r="16" spans="1:4" ht="15">
      <c r="A16" s="48" t="s">
        <v>756</v>
      </c>
      <c r="B16" s="49" t="s">
        <v>183</v>
      </c>
      <c r="C16" s="39">
        <v>0.16570107243373064</v>
      </c>
      <c r="D16" s="50">
        <v>0.16473278875522487</v>
      </c>
    </row>
    <row r="17" spans="1:4" ht="15">
      <c r="A17" s="48" t="s">
        <v>757</v>
      </c>
      <c r="B17" s="49" t="s">
        <v>147</v>
      </c>
      <c r="C17" s="39">
        <v>0.09371851944391993</v>
      </c>
      <c r="D17" s="50">
        <v>0.09371029093768501</v>
      </c>
    </row>
    <row r="18" spans="1:4" ht="15">
      <c r="A18" s="48" t="s">
        <v>758</v>
      </c>
      <c r="B18" s="49" t="s">
        <v>1013</v>
      </c>
      <c r="C18" s="39">
        <v>0.1069498712131137</v>
      </c>
      <c r="D18" s="50">
        <v>0.1069669028234145</v>
      </c>
    </row>
    <row r="19" spans="1:4" ht="15">
      <c r="A19" s="48" t="s">
        <v>759</v>
      </c>
      <c r="B19" s="49" t="s">
        <v>981</v>
      </c>
      <c r="C19" s="39">
        <v>0.06481460887296966</v>
      </c>
      <c r="D19" s="50">
        <v>0.06482434972218377</v>
      </c>
    </row>
    <row r="20" spans="1:4" ht="15">
      <c r="A20" s="48" t="s">
        <v>760</v>
      </c>
      <c r="B20" s="49" t="s">
        <v>982</v>
      </c>
      <c r="C20" s="39">
        <v>0.08167887611629632</v>
      </c>
      <c r="D20" s="50">
        <v>0.08168798044909248</v>
      </c>
    </row>
    <row r="21" spans="1:4" ht="15">
      <c r="A21" s="48" t="s">
        <v>761</v>
      </c>
      <c r="B21" s="49" t="s">
        <v>177</v>
      </c>
      <c r="C21" s="39">
        <v>0.11933665052171008</v>
      </c>
      <c r="D21" s="50">
        <v>0.11934497471440284</v>
      </c>
    </row>
    <row r="22" spans="1:4" ht="15">
      <c r="A22" s="48" t="s">
        <v>762</v>
      </c>
      <c r="B22" s="49" t="s">
        <v>983</v>
      </c>
      <c r="C22" s="39">
        <v>0.07629142037291362</v>
      </c>
      <c r="D22" s="50">
        <v>0.07629153997278719</v>
      </c>
    </row>
    <row r="23" spans="1:4" ht="15">
      <c r="A23" s="48" t="s">
        <v>763</v>
      </c>
      <c r="B23" s="49" t="s">
        <v>167</v>
      </c>
      <c r="C23" s="39">
        <v>0.06954934580596397</v>
      </c>
      <c r="D23" s="50">
        <v>0.06956027280141941</v>
      </c>
    </row>
    <row r="24" spans="1:4" ht="15">
      <c r="A24" s="48" t="s">
        <v>764</v>
      </c>
      <c r="B24" s="49" t="s">
        <v>217</v>
      </c>
      <c r="C24" s="39">
        <v>0.07667952846733014</v>
      </c>
      <c r="D24" s="50">
        <v>0.07668401231870847</v>
      </c>
    </row>
    <row r="25" spans="1:4" ht="15">
      <c r="A25" s="48" t="s">
        <v>765</v>
      </c>
      <c r="B25" s="49" t="s">
        <v>249</v>
      </c>
      <c r="C25" s="39">
        <v>0.07525469500234122</v>
      </c>
      <c r="D25" s="50">
        <v>0.07525764609435595</v>
      </c>
    </row>
    <row r="26" spans="1:4" ht="15">
      <c r="A26" s="48" t="s">
        <v>766</v>
      </c>
      <c r="B26" s="49" t="s">
        <v>235</v>
      </c>
      <c r="C26" s="39">
        <v>0.11943405834769336</v>
      </c>
      <c r="D26" s="50">
        <v>0.11941350540299525</v>
      </c>
    </row>
    <row r="27" spans="1:4" ht="15">
      <c r="A27" s="48" t="s">
        <v>767</v>
      </c>
      <c r="B27" s="49" t="s">
        <v>647</v>
      </c>
      <c r="C27" s="39">
        <v>0.09613554687661538</v>
      </c>
      <c r="D27" s="50">
        <v>0.09614986515177135</v>
      </c>
    </row>
    <row r="28" spans="1:4" ht="15">
      <c r="A28" s="48" t="s">
        <v>768</v>
      </c>
      <c r="B28" s="49" t="s">
        <v>105</v>
      </c>
      <c r="C28" s="39">
        <v>0.08095789862469362</v>
      </c>
      <c r="D28" s="50">
        <v>0.08096148603696467</v>
      </c>
    </row>
    <row r="29" spans="1:4" ht="15">
      <c r="A29" s="48" t="s">
        <v>769</v>
      </c>
      <c r="B29" s="49" t="s">
        <v>243</v>
      </c>
      <c r="C29" s="39">
        <v>0.18787255226027294</v>
      </c>
      <c r="D29" s="50">
        <v>0.187878876540069</v>
      </c>
    </row>
    <row r="30" spans="1:4" ht="15">
      <c r="A30" s="48" t="s">
        <v>770</v>
      </c>
      <c r="B30" s="49" t="s">
        <v>247</v>
      </c>
      <c r="C30" s="39">
        <v>0.08063053225330194</v>
      </c>
      <c r="D30" s="50">
        <v>0.08063569477098784</v>
      </c>
    </row>
    <row r="31" spans="1:4" ht="15">
      <c r="A31" s="48" t="s">
        <v>771</v>
      </c>
      <c r="B31" s="49" t="s">
        <v>998</v>
      </c>
      <c r="C31" s="39">
        <v>0.12639856669099628</v>
      </c>
      <c r="D31" s="50">
        <v>0.12641140685027533</v>
      </c>
    </row>
    <row r="32" spans="1:4" ht="15">
      <c r="A32" s="48" t="s">
        <v>772</v>
      </c>
      <c r="B32" s="49" t="s">
        <v>603</v>
      </c>
      <c r="C32" s="39">
        <v>0.2535446982379089</v>
      </c>
      <c r="D32" s="50">
        <v>0.25353321057215383</v>
      </c>
    </row>
    <row r="33" spans="1:4" ht="15">
      <c r="A33" s="48" t="s">
        <v>773</v>
      </c>
      <c r="B33" s="49" t="s">
        <v>267</v>
      </c>
      <c r="C33" s="39">
        <v>0.058055464051372546</v>
      </c>
      <c r="D33" s="50">
        <v>0.058061548920066</v>
      </c>
    </row>
    <row r="34" spans="1:4" ht="15">
      <c r="A34" s="48" t="s">
        <v>774</v>
      </c>
      <c r="B34" s="49" t="s">
        <v>279</v>
      </c>
      <c r="C34" s="39">
        <v>0.05339005372751271</v>
      </c>
      <c r="D34" s="50">
        <v>0.05338504003318634</v>
      </c>
    </row>
    <row r="35" spans="1:4" ht="15">
      <c r="A35" s="48" t="s">
        <v>775</v>
      </c>
      <c r="B35" s="49" t="s">
        <v>271</v>
      </c>
      <c r="C35" s="39">
        <v>0.10643931219827302</v>
      </c>
      <c r="D35" s="50">
        <v>0.10644056071879049</v>
      </c>
    </row>
    <row r="36" spans="1:4" ht="15">
      <c r="A36" s="48" t="s">
        <v>776</v>
      </c>
      <c r="B36" s="49" t="s">
        <v>985</v>
      </c>
      <c r="C36" s="39">
        <v>0.07699028565730487</v>
      </c>
      <c r="D36" s="50">
        <v>0.07698544915202767</v>
      </c>
    </row>
    <row r="37" spans="1:4" ht="15">
      <c r="A37" s="48" t="s">
        <v>777</v>
      </c>
      <c r="B37" s="49" t="s">
        <v>993</v>
      </c>
      <c r="C37" s="39">
        <v>0.06488520218158011</v>
      </c>
      <c r="D37" s="50">
        <v>0.06488994980399121</v>
      </c>
    </row>
    <row r="38" spans="1:4" ht="15">
      <c r="A38" s="48" t="s">
        <v>778</v>
      </c>
      <c r="B38" s="49" t="s">
        <v>986</v>
      </c>
      <c r="C38" s="39">
        <v>0.09875558373062024</v>
      </c>
      <c r="D38" s="50">
        <v>0.09876101858308856</v>
      </c>
    </row>
    <row r="39" spans="1:4" ht="15">
      <c r="A39" s="48" t="s">
        <v>779</v>
      </c>
      <c r="B39" s="49" t="s">
        <v>303</v>
      </c>
      <c r="C39" s="39">
        <v>0.052501325799045234</v>
      </c>
      <c r="D39" s="50">
        <v>0.052488932958507546</v>
      </c>
    </row>
    <row r="40" spans="1:4" ht="15">
      <c r="A40" s="48" t="s">
        <v>780</v>
      </c>
      <c r="B40" s="49" t="s">
        <v>309</v>
      </c>
      <c r="C40" s="39">
        <v>0.36674282454449586</v>
      </c>
      <c r="D40" s="50">
        <v>0.36658091925093916</v>
      </c>
    </row>
    <row r="41" spans="1:4" ht="15">
      <c r="A41" s="48" t="s">
        <v>781</v>
      </c>
      <c r="B41" s="49" t="s">
        <v>991</v>
      </c>
      <c r="C41" s="39">
        <v>0.0844960799971247</v>
      </c>
      <c r="D41" s="50">
        <v>0.08449889257815864</v>
      </c>
    </row>
    <row r="42" spans="1:4" ht="15">
      <c r="A42" s="48" t="s">
        <v>782</v>
      </c>
      <c r="B42" s="49" t="s">
        <v>653</v>
      </c>
      <c r="C42" s="39">
        <v>0.044305710083940526</v>
      </c>
      <c r="D42" s="50">
        <v>0.044302671797550486</v>
      </c>
    </row>
    <row r="43" spans="1:4" ht="15">
      <c r="A43" s="48" t="s">
        <v>783</v>
      </c>
      <c r="B43" s="49" t="s">
        <v>992</v>
      </c>
      <c r="C43" s="39">
        <v>0.05696101087841664</v>
      </c>
      <c r="D43" s="50">
        <v>0.05695584407841086</v>
      </c>
    </row>
    <row r="44" spans="1:4" ht="15">
      <c r="A44" s="48" t="s">
        <v>784</v>
      </c>
      <c r="B44" s="49" t="s">
        <v>1007</v>
      </c>
      <c r="C44" s="39">
        <v>0.06374053497226123</v>
      </c>
      <c r="D44" s="50">
        <v>0.06374067812300978</v>
      </c>
    </row>
    <row r="45" spans="1:4" ht="15">
      <c r="A45" s="48" t="s">
        <v>785</v>
      </c>
      <c r="B45" s="49" t="s">
        <v>657</v>
      </c>
      <c r="C45" s="39">
        <v>0.04604619505280459</v>
      </c>
      <c r="D45" s="50">
        <v>0.046042962844661195</v>
      </c>
    </row>
    <row r="46" spans="1:4" ht="15">
      <c r="A46" s="48" t="s">
        <v>786</v>
      </c>
      <c r="B46" s="49" t="s">
        <v>519</v>
      </c>
      <c r="C46" s="39">
        <v>0.07805637700612186</v>
      </c>
      <c r="D46" s="50">
        <v>0.07804860003556899</v>
      </c>
    </row>
    <row r="47" spans="1:4" ht="15">
      <c r="A47" s="48" t="s">
        <v>787</v>
      </c>
      <c r="B47" s="49" t="s">
        <v>325</v>
      </c>
      <c r="C47" s="39">
        <v>0.064926696186851</v>
      </c>
      <c r="D47" s="50">
        <v>0.06493091208615456</v>
      </c>
    </row>
    <row r="48" spans="1:4" ht="15">
      <c r="A48" s="48" t="s">
        <v>788</v>
      </c>
      <c r="B48" s="49" t="s">
        <v>363</v>
      </c>
      <c r="C48" s="39">
        <v>0.15746593645467333</v>
      </c>
      <c r="D48" s="50">
        <v>0.15743599708873204</v>
      </c>
    </row>
    <row r="49" spans="1:4" ht="15">
      <c r="A49" s="48" t="s">
        <v>789</v>
      </c>
      <c r="B49" s="49" t="s">
        <v>359</v>
      </c>
      <c r="C49" s="39">
        <v>0.16402174913078638</v>
      </c>
      <c r="D49" s="50">
        <v>0.16402607703403416</v>
      </c>
    </row>
    <row r="50" spans="1:4" ht="15">
      <c r="A50" s="48" t="s">
        <v>790</v>
      </c>
      <c r="B50" s="49" t="s">
        <v>361</v>
      </c>
      <c r="C50" s="39">
        <v>0.09195428134624546</v>
      </c>
      <c r="D50" s="50">
        <v>0.0919630583538809</v>
      </c>
    </row>
    <row r="51" spans="1:4" ht="15">
      <c r="A51" s="48" t="s">
        <v>791</v>
      </c>
      <c r="B51" s="49" t="s">
        <v>381</v>
      </c>
      <c r="C51" s="39">
        <v>0.11677785560098285</v>
      </c>
      <c r="D51" s="50">
        <v>0.11677544805623462</v>
      </c>
    </row>
    <row r="52" spans="1:4" ht="15">
      <c r="A52" s="48" t="s">
        <v>792</v>
      </c>
      <c r="B52" s="49" t="s">
        <v>1012</v>
      </c>
      <c r="C52" s="39">
        <v>0.07285970557387045</v>
      </c>
      <c r="D52" s="50">
        <v>0.072853186099402</v>
      </c>
    </row>
    <row r="53" spans="1:4" ht="15">
      <c r="A53" s="48" t="s">
        <v>793</v>
      </c>
      <c r="B53" s="49" t="s">
        <v>371</v>
      </c>
      <c r="C53" s="39">
        <v>0.059935467839929146</v>
      </c>
      <c r="D53" s="50">
        <v>0.059933450864401314</v>
      </c>
    </row>
    <row r="54" spans="1:4" ht="15">
      <c r="A54" s="48" t="s">
        <v>794</v>
      </c>
      <c r="B54" s="49" t="s">
        <v>999</v>
      </c>
      <c r="C54" s="39">
        <v>0.1554019391392589</v>
      </c>
      <c r="D54" s="50">
        <v>0.1553899175810522</v>
      </c>
    </row>
    <row r="55" spans="1:4" ht="15">
      <c r="A55" s="48" t="s">
        <v>795</v>
      </c>
      <c r="B55" s="49" t="s">
        <v>245</v>
      </c>
      <c r="C55" s="39">
        <v>0.052137123428664736</v>
      </c>
      <c r="D55" s="50">
        <v>0.05213048094348974</v>
      </c>
    </row>
    <row r="56" spans="1:4" ht="15">
      <c r="A56" s="48" t="s">
        <v>796</v>
      </c>
      <c r="B56" s="49" t="s">
        <v>1000</v>
      </c>
      <c r="C56" s="39">
        <v>0.08893354781101695</v>
      </c>
      <c r="D56" s="50">
        <v>0.08891908389882486</v>
      </c>
    </row>
    <row r="57" spans="1:4" ht="15">
      <c r="A57" s="48" t="s">
        <v>797</v>
      </c>
      <c r="B57" s="49" t="s">
        <v>403</v>
      </c>
      <c r="C57" s="39">
        <v>0.09820198173444972</v>
      </c>
      <c r="D57" s="50">
        <v>0.09819827632492639</v>
      </c>
    </row>
    <row r="58" spans="1:4" ht="15">
      <c r="A58" s="48" t="s">
        <v>798</v>
      </c>
      <c r="B58" s="49" t="s">
        <v>315</v>
      </c>
      <c r="C58" s="39">
        <v>0.17582318083193152</v>
      </c>
      <c r="D58" s="50">
        <v>0.17580008719623483</v>
      </c>
    </row>
    <row r="59" spans="1:4" ht="15">
      <c r="A59" s="48" t="s">
        <v>799</v>
      </c>
      <c r="B59" s="49" t="s">
        <v>994</v>
      </c>
      <c r="C59" s="39">
        <v>0.09485677493339534</v>
      </c>
      <c r="D59" s="50">
        <v>0.09487570135719967</v>
      </c>
    </row>
    <row r="60" spans="1:4" ht="15">
      <c r="A60" s="48" t="s">
        <v>800</v>
      </c>
      <c r="B60" s="49" t="s">
        <v>269</v>
      </c>
      <c r="C60" s="39">
        <v>0.20641241615773578</v>
      </c>
      <c r="D60" s="50">
        <v>0.20641601987871994</v>
      </c>
    </row>
    <row r="61" spans="1:4" ht="15">
      <c r="A61" s="48" t="s">
        <v>801</v>
      </c>
      <c r="B61" s="49" t="s">
        <v>1001</v>
      </c>
      <c r="C61" s="39">
        <v>0.057160572363959286</v>
      </c>
      <c r="D61" s="50">
        <v>0.057159863803405445</v>
      </c>
    </row>
    <row r="62" spans="1:4" ht="15">
      <c r="A62" s="48" t="s">
        <v>802</v>
      </c>
      <c r="B62" s="49" t="s">
        <v>411</v>
      </c>
      <c r="C62" s="39">
        <v>0.12890140145916656</v>
      </c>
      <c r="D62" s="50">
        <v>0.1289247236729878</v>
      </c>
    </row>
    <row r="63" spans="1:4" ht="15">
      <c r="A63" s="48" t="s">
        <v>803</v>
      </c>
      <c r="B63" s="49" t="s">
        <v>1002</v>
      </c>
      <c r="C63" s="39">
        <v>0.057890868381761454</v>
      </c>
      <c r="D63" s="50">
        <v>0.05788852751568147</v>
      </c>
    </row>
    <row r="64" spans="1:4" ht="15">
      <c r="A64" s="48" t="s">
        <v>804</v>
      </c>
      <c r="B64" s="49" t="s">
        <v>281</v>
      </c>
      <c r="C64" s="39">
        <v>0.09991845838569191</v>
      </c>
      <c r="D64" s="50">
        <v>0.09991659758849789</v>
      </c>
    </row>
    <row r="65" spans="1:4" ht="15">
      <c r="A65" s="48" t="s">
        <v>805</v>
      </c>
      <c r="B65" s="49" t="s">
        <v>187</v>
      </c>
      <c r="C65" s="39">
        <v>0.24595782375817782</v>
      </c>
      <c r="D65" s="50">
        <v>0.24585580260065615</v>
      </c>
    </row>
    <row r="66" spans="1:4" ht="15">
      <c r="A66" s="48" t="s">
        <v>806</v>
      </c>
      <c r="B66" s="49" t="s">
        <v>975</v>
      </c>
      <c r="C66" s="39">
        <v>0.05501681297827577</v>
      </c>
      <c r="D66" s="50">
        <v>0.05501499402293446</v>
      </c>
    </row>
    <row r="67" spans="1:4" ht="15">
      <c r="A67" s="48" t="s">
        <v>807</v>
      </c>
      <c r="B67" s="49" t="s">
        <v>541</v>
      </c>
      <c r="C67" s="39">
        <v>0.08086576692950893</v>
      </c>
      <c r="D67" s="50">
        <v>0.08086397841318738</v>
      </c>
    </row>
    <row r="68" spans="1:4" ht="15">
      <c r="A68" s="48" t="s">
        <v>808</v>
      </c>
      <c r="B68" s="49" t="s">
        <v>427</v>
      </c>
      <c r="C68" s="39">
        <v>0.10607492085352606</v>
      </c>
      <c r="D68" s="50">
        <v>0.1060445673344392</v>
      </c>
    </row>
    <row r="69" spans="1:4" ht="15">
      <c r="A69" s="48" t="s">
        <v>809</v>
      </c>
      <c r="B69" s="49" t="s">
        <v>45</v>
      </c>
      <c r="C69" s="39">
        <v>0.34646145773312864</v>
      </c>
      <c r="D69" s="50">
        <v>0.3463738097530608</v>
      </c>
    </row>
    <row r="70" spans="1:4" ht="15">
      <c r="A70" s="48" t="s">
        <v>810</v>
      </c>
      <c r="B70" s="49" t="s">
        <v>977</v>
      </c>
      <c r="C70" s="39">
        <v>0.13572876574141277</v>
      </c>
      <c r="D70" s="50">
        <v>0.13516457934678122</v>
      </c>
    </row>
    <row r="71" spans="1:4" ht="15">
      <c r="A71" s="48" t="s">
        <v>811</v>
      </c>
      <c r="B71" s="49" t="s">
        <v>443</v>
      </c>
      <c r="C71" s="39">
        <v>0.06900991985727015</v>
      </c>
      <c r="D71" s="50">
        <v>0.06900883317395971</v>
      </c>
    </row>
    <row r="72" spans="1:4" ht="15">
      <c r="A72" s="48" t="s">
        <v>812</v>
      </c>
      <c r="B72" s="49" t="s">
        <v>219</v>
      </c>
      <c r="C72" s="39">
        <v>0.13266410343337448</v>
      </c>
      <c r="D72" s="50">
        <v>0.13265713634551987</v>
      </c>
    </row>
    <row r="73" spans="1:4" ht="15">
      <c r="A73" s="48" t="s">
        <v>813</v>
      </c>
      <c r="B73" s="49" t="s">
        <v>449</v>
      </c>
      <c r="C73" s="39">
        <v>0.08957555939684908</v>
      </c>
      <c r="D73" s="50">
        <v>0.08955844673715113</v>
      </c>
    </row>
    <row r="74" spans="1:4" ht="15">
      <c r="A74" s="48" t="s">
        <v>814</v>
      </c>
      <c r="B74" s="49" t="s">
        <v>577</v>
      </c>
      <c r="C74" s="39">
        <v>0.1203090626087594</v>
      </c>
      <c r="D74" s="50">
        <v>0.1203122588377572</v>
      </c>
    </row>
    <row r="75" spans="1:4" ht="15">
      <c r="A75" s="48" t="s">
        <v>815</v>
      </c>
      <c r="B75" s="49" t="s">
        <v>473</v>
      </c>
      <c r="C75" s="39">
        <v>0.11822662418920882</v>
      </c>
      <c r="D75" s="50">
        <v>0.11822335942944104</v>
      </c>
    </row>
    <row r="76" spans="1:4" ht="15">
      <c r="A76" s="48" t="s">
        <v>816</v>
      </c>
      <c r="B76" s="49" t="s">
        <v>347</v>
      </c>
      <c r="C76" s="39">
        <v>0.0911272517828785</v>
      </c>
      <c r="D76" s="50">
        <v>0.09114215184606042</v>
      </c>
    </row>
    <row r="77" spans="1:4" ht="15">
      <c r="A77" s="48" t="s">
        <v>817</v>
      </c>
      <c r="B77" s="49" t="s">
        <v>631</v>
      </c>
      <c r="C77" s="39">
        <v>0.1300563803119138</v>
      </c>
      <c r="D77" s="50">
        <v>0.13003443145018034</v>
      </c>
    </row>
    <row r="78" spans="1:4" ht="15">
      <c r="A78" s="48" t="s">
        <v>818</v>
      </c>
      <c r="B78" s="49" t="s">
        <v>467</v>
      </c>
      <c r="C78" s="39">
        <v>0.0856777947603369</v>
      </c>
      <c r="D78" s="50">
        <v>0.08568587234080874</v>
      </c>
    </row>
    <row r="79" spans="1:4" ht="15">
      <c r="A79" s="48" t="s">
        <v>819</v>
      </c>
      <c r="B79" s="49" t="s">
        <v>459</v>
      </c>
      <c r="C79" s="39">
        <v>0.15022888625842729</v>
      </c>
      <c r="D79" s="50">
        <v>0.14945894879080168</v>
      </c>
    </row>
    <row r="80" spans="1:4" ht="15">
      <c r="A80" s="48" t="s">
        <v>820</v>
      </c>
      <c r="B80" s="49" t="s">
        <v>1005</v>
      </c>
      <c r="C80" s="39">
        <v>0.06810209334321503</v>
      </c>
      <c r="D80" s="50">
        <v>0.0680993577215919</v>
      </c>
    </row>
    <row r="81" spans="1:4" ht="15">
      <c r="A81" s="48" t="s">
        <v>821</v>
      </c>
      <c r="B81" s="49" t="s">
        <v>996</v>
      </c>
      <c r="C81" s="39">
        <v>0.06456841742343328</v>
      </c>
      <c r="D81" s="50">
        <v>0.0645733651402474</v>
      </c>
    </row>
    <row r="82" spans="1:4" ht="15">
      <c r="A82" s="48" t="s">
        <v>822</v>
      </c>
      <c r="B82" s="49" t="s">
        <v>69</v>
      </c>
      <c r="C82" s="39">
        <v>0.07199280363388795</v>
      </c>
      <c r="D82" s="50">
        <v>0.07198580849992767</v>
      </c>
    </row>
    <row r="83" spans="1:4" ht="15">
      <c r="A83" s="48" t="s">
        <v>823</v>
      </c>
      <c r="B83" s="49" t="s">
        <v>483</v>
      </c>
      <c r="C83" s="39">
        <v>0.09305427888990883</v>
      </c>
      <c r="D83" s="50">
        <v>0.09303449286644999</v>
      </c>
    </row>
    <row r="84" spans="1:4" ht="15">
      <c r="A84" s="48" t="s">
        <v>824</v>
      </c>
      <c r="B84" s="49" t="s">
        <v>1020</v>
      </c>
      <c r="C84" s="39">
        <v>0.06708429500551151</v>
      </c>
      <c r="D84" s="50">
        <v>0.06709331701244929</v>
      </c>
    </row>
    <row r="85" spans="1:4" ht="15">
      <c r="A85" s="48" t="s">
        <v>825</v>
      </c>
      <c r="B85" s="49" t="s">
        <v>113</v>
      </c>
      <c r="C85" s="39">
        <v>0.07191571827797624</v>
      </c>
      <c r="D85" s="50">
        <v>0.0719096868696642</v>
      </c>
    </row>
    <row r="86" spans="1:4" ht="15">
      <c r="A86" s="48" t="s">
        <v>826</v>
      </c>
      <c r="B86" s="49" t="s">
        <v>581</v>
      </c>
      <c r="C86" s="39">
        <v>0.05962294204606186</v>
      </c>
      <c r="D86" s="50">
        <v>0.05962999862105019</v>
      </c>
    </row>
    <row r="87" spans="1:4" ht="15">
      <c r="A87" s="48" t="s">
        <v>827</v>
      </c>
      <c r="B87" s="49" t="s">
        <v>491</v>
      </c>
      <c r="C87" s="39">
        <v>0.05870363788134006</v>
      </c>
      <c r="D87" s="50">
        <v>0.05870436061534703</v>
      </c>
    </row>
    <row r="88" spans="1:4" ht="15">
      <c r="A88" s="48" t="s">
        <v>828</v>
      </c>
      <c r="B88" s="49" t="s">
        <v>1010</v>
      </c>
      <c r="C88" s="39">
        <v>0.05393131880225088</v>
      </c>
      <c r="D88" s="50">
        <v>0.053924998076113825</v>
      </c>
    </row>
    <row r="89" spans="1:4" ht="15">
      <c r="A89" s="48" t="s">
        <v>829</v>
      </c>
      <c r="B89" s="49" t="s">
        <v>503</v>
      </c>
      <c r="C89" s="39">
        <v>0.0671945743281304</v>
      </c>
      <c r="D89" s="50">
        <v>0.06719376150741582</v>
      </c>
    </row>
    <row r="90" spans="1:4" ht="15">
      <c r="A90" s="48" t="s">
        <v>830</v>
      </c>
      <c r="B90" s="49" t="s">
        <v>511</v>
      </c>
      <c r="C90" s="39">
        <v>0.1681837048739713</v>
      </c>
      <c r="D90" s="50">
        <v>0.16816180053562357</v>
      </c>
    </row>
    <row r="91" spans="1:4" ht="15">
      <c r="A91" s="48" t="s">
        <v>831</v>
      </c>
      <c r="B91" s="49" t="s">
        <v>1011</v>
      </c>
      <c r="C91" s="39">
        <v>0.09693895032885928</v>
      </c>
      <c r="D91" s="50">
        <v>0.09653488040637088</v>
      </c>
    </row>
    <row r="92" spans="1:4" ht="15">
      <c r="A92" s="48" t="s">
        <v>832</v>
      </c>
      <c r="B92" s="49" t="s">
        <v>297</v>
      </c>
      <c r="C92" s="39">
        <v>0.19099148062607513</v>
      </c>
      <c r="D92" s="50">
        <v>0.19094944159135804</v>
      </c>
    </row>
    <row r="93" spans="1:4" ht="15">
      <c r="A93" s="48" t="s">
        <v>833</v>
      </c>
      <c r="B93" s="49" t="s">
        <v>1014</v>
      </c>
      <c r="C93" s="39">
        <v>0.10127226450124611</v>
      </c>
      <c r="D93" s="50">
        <v>0.10128131211440261</v>
      </c>
    </row>
    <row r="94" spans="1:4" ht="15">
      <c r="A94" s="48" t="s">
        <v>834</v>
      </c>
      <c r="B94" s="49" t="s">
        <v>968</v>
      </c>
      <c r="C94" s="39">
        <v>0.08170662210610186</v>
      </c>
      <c r="D94" s="50">
        <v>0.08170748235738008</v>
      </c>
    </row>
    <row r="95" spans="1:4" ht="15">
      <c r="A95" s="48" t="s">
        <v>835</v>
      </c>
      <c r="B95" s="49" t="s">
        <v>555</v>
      </c>
      <c r="C95" s="39">
        <v>0.054034329520696256</v>
      </c>
      <c r="D95" s="50">
        <v>0.054029297420510713</v>
      </c>
    </row>
    <row r="96" spans="1:4" ht="15">
      <c r="A96" s="48" t="s">
        <v>836</v>
      </c>
      <c r="B96" s="49" t="s">
        <v>1018</v>
      </c>
      <c r="C96" s="39">
        <v>0.05362932698044743</v>
      </c>
      <c r="D96" s="50">
        <v>0.05362619563058232</v>
      </c>
    </row>
    <row r="97" spans="1:4" ht="15">
      <c r="A97" s="48" t="s">
        <v>837</v>
      </c>
      <c r="B97" s="49" t="s">
        <v>637</v>
      </c>
      <c r="C97" s="39">
        <v>0.13292461174096096</v>
      </c>
      <c r="D97" s="50">
        <v>0.1325246159425819</v>
      </c>
    </row>
    <row r="98" spans="1:4" ht="15">
      <c r="A98" s="48" t="s">
        <v>838</v>
      </c>
      <c r="B98" s="49" t="s">
        <v>569</v>
      </c>
      <c r="C98" s="39">
        <v>0.09784678014920459</v>
      </c>
      <c r="D98" s="50">
        <v>0.09735849584969028</v>
      </c>
    </row>
    <row r="99" spans="1:4" ht="15">
      <c r="A99" s="48" t="s">
        <v>839</v>
      </c>
      <c r="B99" s="49" t="s">
        <v>567</v>
      </c>
      <c r="C99" s="39">
        <v>0.16399362539734844</v>
      </c>
      <c r="D99" s="50">
        <v>0.16400242834787698</v>
      </c>
    </row>
    <row r="100" spans="1:4" ht="15">
      <c r="A100" s="48" t="s">
        <v>840</v>
      </c>
      <c r="B100" s="49" t="s">
        <v>49</v>
      </c>
      <c r="C100" s="39">
        <v>0.0695595578474217</v>
      </c>
      <c r="D100" s="50">
        <v>0.06955500336749844</v>
      </c>
    </row>
    <row r="101" spans="1:4" ht="15">
      <c r="A101" s="48" t="s">
        <v>841</v>
      </c>
      <c r="B101" s="49" t="s">
        <v>199</v>
      </c>
      <c r="C101" s="39">
        <v>0.06271575067975606</v>
      </c>
      <c r="D101" s="50">
        <v>0.06271239538042364</v>
      </c>
    </row>
    <row r="102" spans="1:4" ht="15">
      <c r="A102" s="48" t="s">
        <v>842</v>
      </c>
      <c r="B102" s="49" t="s">
        <v>203</v>
      </c>
      <c r="C102" s="39">
        <v>0.13383636972643628</v>
      </c>
      <c r="D102" s="50">
        <v>0.13386318854122234</v>
      </c>
    </row>
    <row r="103" spans="1:4" ht="15">
      <c r="A103" s="48" t="s">
        <v>843</v>
      </c>
      <c r="B103" s="49" t="s">
        <v>193</v>
      </c>
      <c r="C103" s="39">
        <v>0.06952744329566639</v>
      </c>
      <c r="D103" s="50">
        <v>0.06952129233546574</v>
      </c>
    </row>
    <row r="104" spans="1:4" ht="15">
      <c r="A104" s="48" t="s">
        <v>844</v>
      </c>
      <c r="B104" s="49" t="s">
        <v>601</v>
      </c>
      <c r="C104" s="39">
        <v>0.1686685120597818</v>
      </c>
      <c r="D104" s="50">
        <v>0.17252061368280497</v>
      </c>
    </row>
    <row r="105" spans="1:4" ht="15">
      <c r="A105" s="48" t="s">
        <v>845</v>
      </c>
      <c r="B105" s="49" t="s">
        <v>451</v>
      </c>
      <c r="C105" s="39">
        <v>0.16571027013441836</v>
      </c>
      <c r="D105" s="50">
        <v>0.16574964201476602</v>
      </c>
    </row>
    <row r="106" spans="1:4" ht="15">
      <c r="A106" s="48" t="s">
        <v>846</v>
      </c>
      <c r="B106" s="49" t="s">
        <v>43</v>
      </c>
      <c r="C106" s="39">
        <v>0.15881156156114126</v>
      </c>
      <c r="D106" s="50">
        <v>0.15880964003307485</v>
      </c>
    </row>
    <row r="107" spans="1:4" ht="15">
      <c r="A107" s="48" t="s">
        <v>847</v>
      </c>
      <c r="B107" s="49" t="s">
        <v>615</v>
      </c>
      <c r="C107" s="39">
        <v>0.0684824847966315</v>
      </c>
      <c r="D107" s="50">
        <v>0.06847480526074769</v>
      </c>
    </row>
    <row r="108" spans="1:4" ht="15">
      <c r="A108" s="48" t="s">
        <v>848</v>
      </c>
      <c r="B108" s="49" t="s">
        <v>621</v>
      </c>
      <c r="C108" s="39">
        <v>0.2518342029456555</v>
      </c>
      <c r="D108" s="50">
        <v>0.25177054836780904</v>
      </c>
    </row>
    <row r="109" spans="1:4" ht="15">
      <c r="A109" s="48" t="s">
        <v>849</v>
      </c>
      <c r="B109" s="49" t="s">
        <v>625</v>
      </c>
      <c r="C109" s="39">
        <v>0.12458144782830444</v>
      </c>
      <c r="D109" s="50">
        <v>0.12457887776838483</v>
      </c>
    </row>
    <row r="110" spans="1:4" ht="15">
      <c r="A110" s="48" t="s">
        <v>850</v>
      </c>
      <c r="B110" s="49" t="s">
        <v>301</v>
      </c>
      <c r="C110" s="39">
        <v>0.061997117469919996</v>
      </c>
      <c r="D110" s="50">
        <v>0.061993340814150984</v>
      </c>
    </row>
    <row r="111" spans="1:4" ht="15">
      <c r="A111" s="48" t="s">
        <v>851</v>
      </c>
      <c r="B111" s="49" t="s">
        <v>1023</v>
      </c>
      <c r="C111" s="39">
        <v>0.05683037167222049</v>
      </c>
      <c r="D111" s="50">
        <v>0.05682998068642651</v>
      </c>
    </row>
    <row r="112" spans="1:4" ht="15">
      <c r="A112" s="48" t="s">
        <v>852</v>
      </c>
      <c r="B112" s="49" t="s">
        <v>617</v>
      </c>
      <c r="C112" s="39">
        <v>0.15107986647741808</v>
      </c>
      <c r="D112" s="50">
        <v>0.15108349173839886</v>
      </c>
    </row>
    <row r="113" spans="1:4" ht="15">
      <c r="A113" s="48" t="s">
        <v>853</v>
      </c>
      <c r="B113" s="49" t="s">
        <v>643</v>
      </c>
      <c r="C113" s="39">
        <v>0.017385743844147514</v>
      </c>
      <c r="D113" s="50">
        <v>0.017385216482785692</v>
      </c>
    </row>
    <row r="114" spans="1:4" ht="15">
      <c r="A114" s="48" t="s">
        <v>854</v>
      </c>
      <c r="B114" s="49" t="s">
        <v>659</v>
      </c>
      <c r="C114" s="39">
        <v>0.043984330866845646</v>
      </c>
      <c r="D114" s="50">
        <v>0.043987358298847284</v>
      </c>
    </row>
    <row r="115" spans="1:4" ht="15">
      <c r="A115" s="48" t="s">
        <v>855</v>
      </c>
      <c r="B115" s="49" t="s">
        <v>651</v>
      </c>
      <c r="C115" s="39">
        <v>0.11542689694853489</v>
      </c>
      <c r="D115" s="50">
        <v>0.11543065603902097</v>
      </c>
    </row>
    <row r="116" spans="1:4" ht="15">
      <c r="A116" s="48" t="s">
        <v>856</v>
      </c>
      <c r="B116" s="49" t="s">
        <v>979</v>
      </c>
      <c r="C116" s="39">
        <v>0.10706006062250226</v>
      </c>
      <c r="D116" s="50">
        <v>0.10707058072140094</v>
      </c>
    </row>
    <row r="117" spans="1:4" ht="15">
      <c r="A117" s="48" t="s">
        <v>857</v>
      </c>
      <c r="B117" s="49" t="s">
        <v>649</v>
      </c>
      <c r="C117" s="39">
        <v>0.04715909763457472</v>
      </c>
      <c r="D117" s="50">
        <v>0.04715753830020174</v>
      </c>
    </row>
    <row r="118" spans="1:4" ht="15">
      <c r="A118" s="48" t="s">
        <v>858</v>
      </c>
      <c r="B118" s="49" t="s">
        <v>990</v>
      </c>
      <c r="C118" s="39">
        <v>0.04614670408347779</v>
      </c>
      <c r="D118" s="50">
        <v>0.046140967918988925</v>
      </c>
    </row>
    <row r="119" spans="1:4" ht="15">
      <c r="A119" s="48" t="s">
        <v>859</v>
      </c>
      <c r="B119" s="49" t="s">
        <v>667</v>
      </c>
      <c r="C119" s="39">
        <v>0.16537204162721536</v>
      </c>
      <c r="D119" s="50">
        <v>0.1653829934968879</v>
      </c>
    </row>
    <row r="120" spans="1:4" ht="15">
      <c r="A120" s="48" t="s">
        <v>860</v>
      </c>
      <c r="B120" s="49" t="s">
        <v>1026</v>
      </c>
      <c r="C120" s="39">
        <v>0.047565658926039193</v>
      </c>
      <c r="D120" s="50">
        <v>0.04756386768418598</v>
      </c>
    </row>
    <row r="121" spans="1:4" ht="15">
      <c r="A121" s="48" t="s">
        <v>861</v>
      </c>
      <c r="B121" s="49" t="s">
        <v>976</v>
      </c>
      <c r="C121" s="39">
        <v>0.07442855552088323</v>
      </c>
      <c r="D121" s="50">
        <v>0.07442710603699706</v>
      </c>
    </row>
    <row r="122" spans="1:4" ht="15">
      <c r="A122" s="48" t="s">
        <v>862</v>
      </c>
      <c r="B122" s="49" t="s">
        <v>1025</v>
      </c>
      <c r="C122" s="39">
        <v>0.045436362066813875</v>
      </c>
      <c r="D122" s="50">
        <v>0.04543282494128347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"GROUPEMENT DES BAX EN VIGUEUR LE "&amp;'OPTIONS - INTERVALLES DE MARGE'!A1</f>
        <v>GROUPEMENT DES BAX EN VIGUEUR LE 1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1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2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2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1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2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2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OCTOBRE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3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4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OCTOBRE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6" t="s">
        <v>7</v>
      </c>
      <c r="C33" s="138" t="s">
        <v>8</v>
      </c>
      <c r="D33" s="13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7"/>
      <c r="C34" s="139"/>
      <c r="D34" s="13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889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891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OCTOBRE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6" t="s">
        <v>7</v>
      </c>
      <c r="C45" s="138" t="s">
        <v>8</v>
      </c>
      <c r="D45" s="13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7"/>
      <c r="C46" s="139"/>
      <c r="D46" s="13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895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896</v>
      </c>
      <c r="C50" s="19">
        <v>148</v>
      </c>
      <c r="D50" s="19">
        <v>148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897</v>
      </c>
      <c r="C51" s="19">
        <v>198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182</v>
      </c>
      <c r="D52" s="20">
        <v>182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OCTOBRE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6" t="s">
        <v>7</v>
      </c>
      <c r="C55" s="138" t="s">
        <v>8</v>
      </c>
      <c r="D55" s="13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7"/>
      <c r="C56" s="139"/>
      <c r="D56" s="13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901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245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OCTOBRE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6" t="s">
        <v>0</v>
      </c>
      <c r="B63" s="140">
        <v>1</v>
      </c>
      <c r="C63" s="140">
        <v>2</v>
      </c>
      <c r="D63" s="140">
        <v>3</v>
      </c>
      <c r="E63" s="13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7"/>
      <c r="B64" s="141"/>
      <c r="C64" s="141">
        <v>2</v>
      </c>
      <c r="D64" s="141">
        <v>3</v>
      </c>
      <c r="E64" s="14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243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44:E44"/>
    <mergeCell ref="B45:B46"/>
    <mergeCell ref="C45:C46"/>
    <mergeCell ref="D45:D46"/>
    <mergeCell ref="A54:E54"/>
    <mergeCell ref="B19:B20"/>
    <mergeCell ref="C19:C20"/>
    <mergeCell ref="D19:D20"/>
    <mergeCell ref="A32:E32"/>
    <mergeCell ref="B33:B34"/>
    <mergeCell ref="C33:C34"/>
    <mergeCell ref="D33:D34"/>
    <mergeCell ref="B5:B6"/>
    <mergeCell ref="B7:B8"/>
    <mergeCell ref="B9:B12"/>
    <mergeCell ref="B13:B16"/>
    <mergeCell ref="A18:E18"/>
    <mergeCell ref="A1:E1"/>
    <mergeCell ref="A2:E2"/>
    <mergeCell ref="B3:B4"/>
    <mergeCell ref="C3:C4"/>
    <mergeCell ref="D3:D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"GROUPEMENT DES CORRA EN VIGUEUR LE "&amp;'OPTIONS - INTERVALLES DE MARGE'!A1</f>
        <v>GROUPEMENT DES CORRA EN VIGUEUR LE 1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1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2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2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1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2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2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OCTOBRE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3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4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242</v>
      </c>
      <c r="D22" s="13">
        <v>242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OCTOBRE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6" t="s">
        <v>7</v>
      </c>
      <c r="C33" s="138" t="s">
        <v>8</v>
      </c>
      <c r="D33" s="13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7"/>
      <c r="C34" s="139"/>
      <c r="D34" s="13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329</v>
      </c>
      <c r="D35" s="19">
        <v>329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OCTOBRE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6" t="s">
        <v>7</v>
      </c>
      <c r="C45" s="138" t="s">
        <v>8</v>
      </c>
      <c r="D45" s="13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7"/>
      <c r="C46" s="139"/>
      <c r="D46" s="13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182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222</v>
      </c>
      <c r="D50" s="19">
        <v>222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163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OCTOBRE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6" t="s">
        <v>7</v>
      </c>
      <c r="C55" s="138" t="s">
        <v>8</v>
      </c>
      <c r="D55" s="13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7"/>
      <c r="C56" s="139"/>
      <c r="D56" s="13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OCTOBRE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6" t="s">
        <v>0</v>
      </c>
      <c r="B63" s="140">
        <v>1</v>
      </c>
      <c r="C63" s="140">
        <v>2</v>
      </c>
      <c r="D63" s="140">
        <v>3</v>
      </c>
      <c r="E63" s="13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7"/>
      <c r="B64" s="141"/>
      <c r="C64" s="141">
        <v>2</v>
      </c>
      <c r="D64" s="141">
        <v>3</v>
      </c>
      <c r="E64" s="14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44:E44"/>
    <mergeCell ref="B45:B46"/>
    <mergeCell ref="C45:C46"/>
    <mergeCell ref="D45:D46"/>
    <mergeCell ref="A54:E54"/>
    <mergeCell ref="B19:B20"/>
    <mergeCell ref="C19:C20"/>
    <mergeCell ref="D19:D20"/>
    <mergeCell ref="A32:E32"/>
    <mergeCell ref="B33:B34"/>
    <mergeCell ref="C33:C34"/>
    <mergeCell ref="D33:D34"/>
    <mergeCell ref="B5:B6"/>
    <mergeCell ref="B7:B8"/>
    <mergeCell ref="B9:B12"/>
    <mergeCell ref="B13:B16"/>
    <mergeCell ref="A18:E18"/>
    <mergeCell ref="A1:E1"/>
    <mergeCell ref="A2:E2"/>
    <mergeCell ref="B3:B4"/>
    <mergeCell ref="C3:C4"/>
    <mergeCell ref="D3:D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"GROUPEMENT DES SDV EN VIGUEUR LE "&amp;'OPTIONS - INTERVALLES DE MARGE'!A1</f>
        <v>GROUPEMENT DES SDV EN VIGUEUR LE 1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2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 OCTOBRE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6" t="s">
        <v>0</v>
      </c>
      <c r="B12" s="140">
        <v>1</v>
      </c>
      <c r="C12" s="140">
        <v>2</v>
      </c>
      <c r="D12" s="13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7"/>
      <c r="B13" s="141"/>
      <c r="C13" s="141">
        <v>2</v>
      </c>
      <c r="D13" s="14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189</v>
      </c>
      <c r="D14" s="26">
        <v>174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"GROUPEMENT DES SXF EN VIGUEUR LE "&amp;'OPTIONS - INTERVALLES DE MARGE'!A1</f>
        <v>GROUPEMENT DES SXF EN VIGUEUR LE 1 OCTOBRE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2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1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1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 OCTOBRE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6" t="s">
        <v>0</v>
      </c>
      <c r="B15" s="143">
        <v>1</v>
      </c>
      <c r="C15" s="143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7"/>
      <c r="B16" s="144"/>
      <c r="C16" s="144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1480</v>
      </c>
      <c r="D17" s="26">
        <v>1834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363</v>
      </c>
      <c r="D18" s="30">
        <v>1243</v>
      </c>
      <c r="E18" s="3"/>
    </row>
    <row r="19" spans="1:5" ht="15" customHeight="1" thickBot="1">
      <c r="A19" s="32">
        <v>3</v>
      </c>
      <c r="B19" s="33"/>
      <c r="C19" s="34"/>
      <c r="D19" s="36">
        <v>591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5:B8"/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1"/>
      <c r="B1" s="172"/>
      <c r="C1" s="172"/>
      <c r="D1" s="173"/>
    </row>
    <row r="2" spans="1:4" ht="49.5" customHeight="1" thickBot="1">
      <c r="A2" s="146" t="str">
        <f>"IMPUTATIONS POUR POSITION MIXTE INTRA-MARCHANDISES INTERMENSUELLE EN VIGUEUR LE "&amp;'OPTIONS - INTERVALLES DE MARGE'!A1</f>
        <v>IMPUTATIONS POUR POSITION MIXTE INTRA-MARCHANDISES INTERMENSUELLE EN VIGUEUR LE 1 OCTOBRE 2021</v>
      </c>
      <c r="B2" s="147"/>
      <c r="C2" s="147"/>
      <c r="D2" s="148"/>
    </row>
    <row r="3" spans="1:4" ht="15">
      <c r="A3" s="149" t="s">
        <v>20</v>
      </c>
      <c r="B3" s="151" t="s">
        <v>21</v>
      </c>
      <c r="C3" s="151" t="s">
        <v>22</v>
      </c>
      <c r="D3" s="151" t="s">
        <v>23</v>
      </c>
    </row>
    <row r="4" spans="1:4" ht="24" customHeight="1" thickBot="1">
      <c r="A4" s="150"/>
      <c r="B4" s="152"/>
      <c r="C4" s="152"/>
      <c r="D4" s="152"/>
    </row>
    <row r="5" spans="1:4" ht="15">
      <c r="A5" s="65" t="s">
        <v>704</v>
      </c>
      <c r="B5" s="66" t="s">
        <v>1029</v>
      </c>
      <c r="C5" s="67">
        <v>450</v>
      </c>
      <c r="D5" s="68">
        <v>450</v>
      </c>
    </row>
    <row r="6" spans="1:4" ht="15">
      <c r="A6" s="65" t="s">
        <v>706</v>
      </c>
      <c r="B6" s="66" t="s">
        <v>1030</v>
      </c>
      <c r="C6" s="67">
        <v>450</v>
      </c>
      <c r="D6" s="68">
        <v>450</v>
      </c>
    </row>
    <row r="7" spans="1:4" ht="15">
      <c r="A7" s="65" t="s">
        <v>708</v>
      </c>
      <c r="B7" s="66" t="s">
        <v>1031</v>
      </c>
      <c r="C7" s="67">
        <v>225</v>
      </c>
      <c r="D7" s="68">
        <v>225</v>
      </c>
    </row>
    <row r="8" spans="1:4" ht="15">
      <c r="A8" s="65" t="s">
        <v>715</v>
      </c>
      <c r="B8" s="66" t="s">
        <v>1032</v>
      </c>
      <c r="C8" s="67">
        <v>450</v>
      </c>
      <c r="D8" s="68">
        <v>450</v>
      </c>
    </row>
    <row r="9" spans="1:4" ht="15">
      <c r="A9" s="65" t="s">
        <v>717</v>
      </c>
      <c r="B9" s="66" t="s">
        <v>1033</v>
      </c>
      <c r="C9" s="67">
        <v>200</v>
      </c>
      <c r="D9" s="68">
        <v>200</v>
      </c>
    </row>
    <row r="10" spans="1:4" ht="15">
      <c r="A10" s="63" t="s">
        <v>719</v>
      </c>
      <c r="B10" s="49" t="s">
        <v>1034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1035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1036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1037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1038</v>
      </c>
      <c r="C14" s="67">
        <v>100</v>
      </c>
      <c r="D14" s="68">
        <v>100</v>
      </c>
    </row>
    <row r="15" spans="1:4" ht="15">
      <c r="A15" s="65" t="s">
        <v>735</v>
      </c>
      <c r="B15" s="69" t="s">
        <v>1040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1041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1042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1043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1044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OCTOBRE 2021</v>
      </c>
      <c r="B30" s="147"/>
      <c r="C30" s="147"/>
      <c r="D30" s="148"/>
    </row>
    <row r="31" spans="1:4" ht="15" customHeight="1">
      <c r="A31" s="149" t="s">
        <v>20</v>
      </c>
      <c r="B31" s="151" t="s">
        <v>21</v>
      </c>
      <c r="C31" s="151" t="s">
        <v>37</v>
      </c>
      <c r="D31" s="151" t="s">
        <v>38</v>
      </c>
    </row>
    <row r="32" spans="1:4" ht="15.75" thickBot="1">
      <c r="A32" s="150"/>
      <c r="B32" s="152"/>
      <c r="C32" s="152"/>
      <c r="D32" s="152"/>
    </row>
    <row r="33" spans="1:4" ht="15">
      <c r="A33" s="65" t="s">
        <v>745</v>
      </c>
      <c r="B33" s="69" t="s">
        <v>966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964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962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972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974</v>
      </c>
      <c r="C42" s="67">
        <v>75</v>
      </c>
      <c r="D42" s="68">
        <v>75</v>
      </c>
    </row>
    <row r="43" spans="1:4" ht="15">
      <c r="A43" s="65" t="s">
        <v>755</v>
      </c>
      <c r="B43" s="69" t="s">
        <v>980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1013</v>
      </c>
      <c r="C46" s="67">
        <v>75</v>
      </c>
      <c r="D46" s="68">
        <v>75</v>
      </c>
    </row>
    <row r="47" spans="1:4" ht="15">
      <c r="A47" s="65" t="s">
        <v>759</v>
      </c>
      <c r="B47" s="69" t="s">
        <v>981</v>
      </c>
      <c r="C47" s="67">
        <v>75</v>
      </c>
      <c r="D47" s="68">
        <v>75</v>
      </c>
    </row>
    <row r="48" spans="1:4" ht="15">
      <c r="A48" s="65" t="s">
        <v>760</v>
      </c>
      <c r="B48" s="69" t="s">
        <v>982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983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998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985</v>
      </c>
      <c r="C64" s="67">
        <v>75</v>
      </c>
      <c r="D64" s="68">
        <v>75</v>
      </c>
    </row>
    <row r="65" spans="1:4" ht="15">
      <c r="A65" s="65" t="s">
        <v>777</v>
      </c>
      <c r="B65" s="69" t="s">
        <v>993</v>
      </c>
      <c r="C65" s="67">
        <v>75</v>
      </c>
      <c r="D65" s="68">
        <v>75</v>
      </c>
    </row>
    <row r="66" spans="1:4" ht="15">
      <c r="A66" s="65" t="s">
        <v>778</v>
      </c>
      <c r="B66" s="69" t="s">
        <v>986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991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992</v>
      </c>
      <c r="C71" s="67">
        <v>75</v>
      </c>
      <c r="D71" s="68">
        <v>75</v>
      </c>
    </row>
    <row r="72" spans="1:4" ht="15">
      <c r="A72" s="65" t="s">
        <v>784</v>
      </c>
      <c r="B72" s="69" t="s">
        <v>1007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1012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999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1000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994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1001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1002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977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996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1020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1010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1014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968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1018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1023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979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990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1026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976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1025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4"/>
      <c r="B1" s="174"/>
      <c r="C1" s="174"/>
    </row>
    <row r="2" spans="1:3" ht="49.5" customHeight="1" thickBot="1">
      <c r="A2" s="175" t="str">
        <f>"IMPUTATIONS POUR POSITION MIXTE INTER-MARCHANDISE EN VIGUEUR LE "&amp;'OPTIONS - INTERVALLES DE MARGE'!A1</f>
        <v>IMPUTATIONS POUR POSITION MIXTE INTER-MARCHANDISE EN VIGUEUR LE 1 OCTOBRE 2021</v>
      </c>
      <c r="B2" s="176"/>
      <c r="C2" s="177"/>
    </row>
    <row r="3" spans="1:3" ht="15">
      <c r="A3" s="178" t="s">
        <v>32</v>
      </c>
      <c r="B3" s="180" t="s">
        <v>33</v>
      </c>
      <c r="C3" s="182" t="s">
        <v>34</v>
      </c>
    </row>
    <row r="4" spans="1:3" ht="15.75" thickBot="1">
      <c r="A4" s="179"/>
      <c r="B4" s="181"/>
      <c r="C4" s="183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9"/>
      <c r="B1" s="109"/>
      <c r="C1" s="109"/>
      <c r="D1" s="109"/>
    </row>
    <row r="2" spans="1:4" ht="49.5" customHeight="1" thickBot="1">
      <c r="A2" s="100" t="str">
        <f>"MARGIN INTERVALS EFFECTIVE ON "&amp;'OPTIONS - MARGIN INTERVALS'!A1</f>
        <v>MARGIN INTERVALS EFFECTIVE ON OCTOBER 1, 2021</v>
      </c>
      <c r="B2" s="101"/>
      <c r="C2" s="101"/>
      <c r="D2" s="101"/>
    </row>
    <row r="3" spans="1:4" ht="15" customHeight="1">
      <c r="A3" s="110" t="s">
        <v>17</v>
      </c>
      <c r="B3" s="110" t="s">
        <v>12</v>
      </c>
      <c r="C3" s="110" t="s">
        <v>13</v>
      </c>
      <c r="D3" s="110" t="s">
        <v>14</v>
      </c>
    </row>
    <row r="4" spans="1:4" ht="15.75" thickBot="1">
      <c r="A4" s="111"/>
      <c r="B4" s="111"/>
      <c r="C4" s="111"/>
      <c r="D4" s="111"/>
    </row>
    <row r="5" spans="1:4" ht="15">
      <c r="A5" s="48" t="s">
        <v>699</v>
      </c>
      <c r="B5" s="49" t="s">
        <v>700</v>
      </c>
      <c r="C5" s="39">
        <v>0.0012328043233192484</v>
      </c>
      <c r="D5" s="50">
        <v>0.0012328043233192484</v>
      </c>
    </row>
    <row r="6" spans="1:4" ht="15">
      <c r="A6" s="48" t="s">
        <v>701</v>
      </c>
      <c r="B6" s="49" t="s">
        <v>700</v>
      </c>
      <c r="C6" s="39">
        <v>0.0016986960983953166</v>
      </c>
      <c r="D6" s="50">
        <v>0.0016986960983953166</v>
      </c>
    </row>
    <row r="7" spans="1:4" ht="15">
      <c r="A7" s="48" t="s">
        <v>702</v>
      </c>
      <c r="B7" s="49" t="s">
        <v>700</v>
      </c>
      <c r="C7" s="39">
        <v>0.0021035110187039353</v>
      </c>
      <c r="D7" s="50">
        <v>0.0021035110187039353</v>
      </c>
    </row>
    <row r="8" spans="1:4" ht="15">
      <c r="A8" s="48" t="s">
        <v>703</v>
      </c>
      <c r="B8" s="49" t="s">
        <v>700</v>
      </c>
      <c r="C8" s="39">
        <v>0.002213259315144757</v>
      </c>
      <c r="D8" s="50">
        <v>0.002213259315144757</v>
      </c>
    </row>
    <row r="9" spans="1:4" ht="15">
      <c r="A9" s="48" t="s">
        <v>704</v>
      </c>
      <c r="B9" s="49" t="s">
        <v>705</v>
      </c>
      <c r="C9" s="39">
        <v>0.017317743315221314</v>
      </c>
      <c r="D9" s="50">
        <v>0.017317743315221314</v>
      </c>
    </row>
    <row r="10" spans="1:4" ht="15">
      <c r="A10" s="48" t="s">
        <v>706</v>
      </c>
      <c r="B10" s="49" t="s">
        <v>707</v>
      </c>
      <c r="C10" s="39">
        <v>0.00823417623857313</v>
      </c>
      <c r="D10" s="50">
        <v>0.00823417623857313</v>
      </c>
    </row>
    <row r="11" spans="1:4" ht="15">
      <c r="A11" s="48" t="s">
        <v>708</v>
      </c>
      <c r="B11" s="49" t="s">
        <v>709</v>
      </c>
      <c r="C11" s="39">
        <v>0.0036866705933686233</v>
      </c>
      <c r="D11" s="50">
        <v>0.0036866705933686233</v>
      </c>
    </row>
    <row r="12" spans="1:4" ht="15">
      <c r="A12" s="48" t="s">
        <v>710</v>
      </c>
      <c r="B12" s="49" t="s">
        <v>711</v>
      </c>
      <c r="C12" s="39">
        <v>0.0008516482794784302</v>
      </c>
      <c r="D12" s="50">
        <v>0.0008516482794784302</v>
      </c>
    </row>
    <row r="13" spans="1:4" ht="15">
      <c r="A13" s="48" t="s">
        <v>712</v>
      </c>
      <c r="B13" s="49" t="s">
        <v>711</v>
      </c>
      <c r="C13" s="39">
        <v>0.001359410509778358</v>
      </c>
      <c r="D13" s="50">
        <v>0.001359410509778358</v>
      </c>
    </row>
    <row r="14" spans="1:4" ht="15">
      <c r="A14" s="63" t="s">
        <v>713</v>
      </c>
      <c r="B14" s="49" t="s">
        <v>711</v>
      </c>
      <c r="C14" s="39">
        <v>0.0016490665746043995</v>
      </c>
      <c r="D14" s="50">
        <v>0.0016490665746043995</v>
      </c>
    </row>
    <row r="15" spans="1:4" ht="15">
      <c r="A15" s="48" t="s">
        <v>714</v>
      </c>
      <c r="B15" s="49" t="s">
        <v>711</v>
      </c>
      <c r="C15" s="39">
        <v>0.002129673058043109</v>
      </c>
      <c r="D15" s="50">
        <v>0.002129673058043109</v>
      </c>
    </row>
    <row r="16" spans="1:4" ht="15">
      <c r="A16" s="48" t="s">
        <v>715</v>
      </c>
      <c r="B16" s="49" t="s">
        <v>716</v>
      </c>
      <c r="C16" s="39">
        <v>0.03617163917889288</v>
      </c>
      <c r="D16" s="50">
        <v>0.03617163917889288</v>
      </c>
    </row>
    <row r="17" spans="1:4" ht="15">
      <c r="A17" s="63" t="s">
        <v>717</v>
      </c>
      <c r="B17" s="49" t="s">
        <v>718</v>
      </c>
      <c r="C17" s="39">
        <v>0.045298942909533776</v>
      </c>
      <c r="D17" s="50">
        <v>0.04529557590965502</v>
      </c>
    </row>
    <row r="18" spans="1:4" ht="15">
      <c r="A18" s="63" t="s">
        <v>719</v>
      </c>
      <c r="B18" s="49" t="s">
        <v>720</v>
      </c>
      <c r="C18" s="39">
        <v>0.045622240177752654</v>
      </c>
      <c r="D18" s="50">
        <v>0.045619257250431075</v>
      </c>
    </row>
    <row r="19" spans="1:4" ht="15">
      <c r="A19" s="63" t="s">
        <v>721</v>
      </c>
      <c r="B19" s="49" t="s">
        <v>722</v>
      </c>
      <c r="C19" s="39">
        <v>0.02854625795587844</v>
      </c>
      <c r="D19" s="50">
        <v>0.028281529768721763</v>
      </c>
    </row>
    <row r="20" spans="1:4" ht="15">
      <c r="A20" s="63" t="s">
        <v>723</v>
      </c>
      <c r="B20" s="49" t="s">
        <v>722</v>
      </c>
      <c r="C20" s="39">
        <v>0.03796918099493843</v>
      </c>
      <c r="D20" s="50">
        <v>0.037587065405420485</v>
      </c>
    </row>
    <row r="21" spans="1:4" ht="15">
      <c r="A21" s="63" t="s">
        <v>724</v>
      </c>
      <c r="B21" s="53" t="s">
        <v>722</v>
      </c>
      <c r="C21" s="39">
        <v>0.04974928214669435</v>
      </c>
      <c r="D21" s="50">
        <v>0.049743877805056166</v>
      </c>
    </row>
    <row r="22" spans="1:4" ht="15">
      <c r="A22" s="63" t="s">
        <v>725</v>
      </c>
      <c r="B22" s="53" t="s">
        <v>726</v>
      </c>
      <c r="C22" s="39">
        <v>0.045044544840225825</v>
      </c>
      <c r="D22" s="50">
        <v>0.045041364922495684</v>
      </c>
    </row>
    <row r="23" spans="1:4" ht="15">
      <c r="A23" s="63" t="s">
        <v>727</v>
      </c>
      <c r="B23" s="53" t="s">
        <v>728</v>
      </c>
      <c r="C23" s="39">
        <v>0.22046006410809796</v>
      </c>
      <c r="D23" s="50">
        <v>0.2204374764347935</v>
      </c>
    </row>
    <row r="24" spans="1:4" ht="15">
      <c r="A24" s="63" t="s">
        <v>729</v>
      </c>
      <c r="B24" s="53" t="s">
        <v>730</v>
      </c>
      <c r="C24" s="39">
        <v>0.11553073393047072</v>
      </c>
      <c r="D24" s="50">
        <v>0.115532613262183</v>
      </c>
    </row>
    <row r="25" spans="1:4" ht="15">
      <c r="A25" s="63" t="s">
        <v>731</v>
      </c>
      <c r="B25" s="53" t="s">
        <v>732</v>
      </c>
      <c r="C25" s="39">
        <v>0.04850098673062554</v>
      </c>
      <c r="D25" s="50">
        <v>0.0484993841834906</v>
      </c>
    </row>
    <row r="26" spans="1:4" ht="15">
      <c r="A26" s="63" t="s">
        <v>733</v>
      </c>
      <c r="B26" s="53" t="s">
        <v>734</v>
      </c>
      <c r="C26" s="39">
        <v>0.0474934451691236</v>
      </c>
      <c r="D26" s="50">
        <v>0.047489263928427505</v>
      </c>
    </row>
    <row r="27" spans="1:4" ht="15">
      <c r="A27" s="63" t="s">
        <v>735</v>
      </c>
      <c r="B27" s="53" t="s">
        <v>736</v>
      </c>
      <c r="C27" s="39">
        <v>0.07543730093665343</v>
      </c>
      <c r="D27" s="50">
        <v>0.07544116279336485</v>
      </c>
    </row>
    <row r="28" spans="1:4" ht="15">
      <c r="A28" s="63" t="s">
        <v>737</v>
      </c>
      <c r="B28" s="53" t="s">
        <v>738</v>
      </c>
      <c r="C28" s="39">
        <v>0.05272789786131479</v>
      </c>
      <c r="D28" s="50">
        <v>0.052714768487699515</v>
      </c>
    </row>
    <row r="29" spans="1:4" ht="15">
      <c r="A29" s="63" t="s">
        <v>739</v>
      </c>
      <c r="B29" s="53" t="s">
        <v>740</v>
      </c>
      <c r="C29" s="39">
        <v>0.0474934451691236</v>
      </c>
      <c r="D29" s="50">
        <v>0.047489263928427505</v>
      </c>
    </row>
    <row r="30" spans="1:4" ht="15">
      <c r="A30" s="63" t="s">
        <v>741</v>
      </c>
      <c r="B30" s="53" t="s">
        <v>742</v>
      </c>
      <c r="C30" s="39">
        <v>0.050212252928657185</v>
      </c>
      <c r="D30" s="50">
        <v>0.0501934667057916</v>
      </c>
    </row>
    <row r="31" spans="1:4" ht="15">
      <c r="A31" s="63" t="s">
        <v>743</v>
      </c>
      <c r="B31" s="53" t="s">
        <v>744</v>
      </c>
      <c r="C31" s="39">
        <v>0.09900108817388364</v>
      </c>
      <c r="D31" s="50">
        <v>0.09901972180010513</v>
      </c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2"/>
      <c r="B1" s="113"/>
      <c r="C1" s="113"/>
      <c r="D1" s="113"/>
    </row>
    <row r="2" spans="1:4" ht="49.5" customHeight="1" thickBot="1">
      <c r="A2" s="100" t="str">
        <f>"MARGIN INTERVALS EFFECTIVE ON "&amp;'OPTIONS - MARGIN INTERVALS'!A1</f>
        <v>MARGIN INTERVALS EFFECTIVE ON OCTOBER 1, 2021</v>
      </c>
      <c r="B2" s="101"/>
      <c r="C2" s="101"/>
      <c r="D2" s="101"/>
    </row>
    <row r="3" spans="1:4" ht="15" customHeight="1">
      <c r="A3" s="114" t="s">
        <v>17</v>
      </c>
      <c r="B3" s="116" t="s">
        <v>12</v>
      </c>
      <c r="C3" s="118" t="s">
        <v>13</v>
      </c>
      <c r="D3" s="120" t="s">
        <v>14</v>
      </c>
    </row>
    <row r="4" spans="1:4" ht="15.75" thickBot="1">
      <c r="A4" s="115"/>
      <c r="B4" s="117"/>
      <c r="C4" s="119"/>
      <c r="D4" s="121"/>
    </row>
    <row r="5" spans="1:4" ht="15">
      <c r="A5" s="37" t="s">
        <v>745</v>
      </c>
      <c r="B5" s="38" t="s">
        <v>71</v>
      </c>
      <c r="C5" s="64">
        <v>0.10356749416378336</v>
      </c>
      <c r="D5" s="40">
        <v>0.10356143521064981</v>
      </c>
    </row>
    <row r="6" spans="1:4" ht="15">
      <c r="A6" s="48" t="s">
        <v>746</v>
      </c>
      <c r="B6" s="49" t="s">
        <v>139</v>
      </c>
      <c r="C6" s="39">
        <v>0.08755125996371615</v>
      </c>
      <c r="D6" s="45">
        <v>0.08713411395858972</v>
      </c>
    </row>
    <row r="7" spans="1:4" ht="15">
      <c r="A7" s="48" t="s">
        <v>747</v>
      </c>
      <c r="B7" s="49" t="s">
        <v>55</v>
      </c>
      <c r="C7" s="39">
        <v>0.13579253886356749</v>
      </c>
      <c r="D7" s="50">
        <v>0.13579172191149594</v>
      </c>
    </row>
    <row r="8" spans="1:4" ht="15">
      <c r="A8" s="48" t="s">
        <v>748</v>
      </c>
      <c r="B8" s="49" t="s">
        <v>65</v>
      </c>
      <c r="C8" s="39">
        <v>0.08522803647569652</v>
      </c>
      <c r="D8" s="50">
        <v>0.08522845056500478</v>
      </c>
    </row>
    <row r="9" spans="1:4" ht="15">
      <c r="A9" s="48" t="s">
        <v>749</v>
      </c>
      <c r="B9" s="49" t="s">
        <v>73</v>
      </c>
      <c r="C9" s="39">
        <v>0.11991236025325502</v>
      </c>
      <c r="D9" s="45">
        <v>0.11993107475982606</v>
      </c>
    </row>
    <row r="10" spans="1:4" ht="15">
      <c r="A10" s="48" t="s">
        <v>750</v>
      </c>
      <c r="B10" s="49" t="s">
        <v>41</v>
      </c>
      <c r="C10" s="39">
        <v>0.13026856748659046</v>
      </c>
      <c r="D10" s="50">
        <v>0.13026836342458661</v>
      </c>
    </row>
    <row r="11" spans="1:4" ht="15">
      <c r="A11" s="48" t="s">
        <v>751</v>
      </c>
      <c r="B11" s="49" t="s">
        <v>95</v>
      </c>
      <c r="C11" s="39">
        <v>0.2337888405303441</v>
      </c>
      <c r="D11" s="45">
        <v>0.23269548391234457</v>
      </c>
    </row>
    <row r="12" spans="1:4" ht="15">
      <c r="A12" s="48" t="s">
        <v>752</v>
      </c>
      <c r="B12" s="49" t="s">
        <v>101</v>
      </c>
      <c r="C12" s="39">
        <v>0.04694055682873315</v>
      </c>
      <c r="D12" s="50">
        <v>0.046937196098910054</v>
      </c>
    </row>
    <row r="13" spans="1:4" ht="15">
      <c r="A13" s="48" t="s">
        <v>753</v>
      </c>
      <c r="B13" s="49" t="s">
        <v>111</v>
      </c>
      <c r="C13" s="39">
        <v>0.1714993830833094</v>
      </c>
      <c r="D13" s="45">
        <v>0.17149470796005803</v>
      </c>
    </row>
    <row r="14" spans="1:4" ht="15">
      <c r="A14" s="48" t="s">
        <v>754</v>
      </c>
      <c r="B14" s="49" t="s">
        <v>123</v>
      </c>
      <c r="C14" s="39">
        <v>0.054553501317191444</v>
      </c>
      <c r="D14" s="50">
        <v>0.05455341943417303</v>
      </c>
    </row>
    <row r="15" spans="1:4" ht="15">
      <c r="A15" s="48" t="s">
        <v>755</v>
      </c>
      <c r="B15" s="49" t="s">
        <v>175</v>
      </c>
      <c r="C15" s="39">
        <v>0.053485969289804466</v>
      </c>
      <c r="D15" s="45">
        <v>0.053483178166470656</v>
      </c>
    </row>
    <row r="16" spans="1:4" ht="15">
      <c r="A16" s="48" t="s">
        <v>756</v>
      </c>
      <c r="B16" s="49" t="s">
        <v>183</v>
      </c>
      <c r="C16" s="39">
        <v>0.16570107243373064</v>
      </c>
      <c r="D16" s="50">
        <v>0.16473278875522487</v>
      </c>
    </row>
    <row r="17" spans="1:4" ht="15">
      <c r="A17" s="48" t="s">
        <v>757</v>
      </c>
      <c r="B17" s="49" t="s">
        <v>147</v>
      </c>
      <c r="C17" s="39">
        <v>0.09371851944391993</v>
      </c>
      <c r="D17" s="45">
        <v>0.09371029093768501</v>
      </c>
    </row>
    <row r="18" spans="1:4" ht="15">
      <c r="A18" s="48" t="s">
        <v>758</v>
      </c>
      <c r="B18" s="49" t="s">
        <v>527</v>
      </c>
      <c r="C18" s="39">
        <v>0.1069498712131137</v>
      </c>
      <c r="D18" s="50">
        <v>0.1069669028234145</v>
      </c>
    </row>
    <row r="19" spans="1:4" ht="15">
      <c r="A19" s="48" t="s">
        <v>759</v>
      </c>
      <c r="B19" s="49" t="s">
        <v>179</v>
      </c>
      <c r="C19" s="39">
        <v>0.06481460887296966</v>
      </c>
      <c r="D19" s="45">
        <v>0.06482434972218377</v>
      </c>
    </row>
    <row r="20" spans="1:4" ht="15">
      <c r="A20" s="48" t="s">
        <v>760</v>
      </c>
      <c r="B20" s="49" t="s">
        <v>181</v>
      </c>
      <c r="C20" s="39">
        <v>0.08167887611629632</v>
      </c>
      <c r="D20" s="50">
        <v>0.08168798044909248</v>
      </c>
    </row>
    <row r="21" spans="1:4" ht="15">
      <c r="A21" s="48" t="s">
        <v>761</v>
      </c>
      <c r="B21" s="49" t="s">
        <v>177</v>
      </c>
      <c r="C21" s="39">
        <v>0.11933665052171008</v>
      </c>
      <c r="D21" s="45">
        <v>0.11934497471440284</v>
      </c>
    </row>
    <row r="22" spans="1:4" ht="15">
      <c r="A22" s="48" t="s">
        <v>762</v>
      </c>
      <c r="B22" s="49" t="s">
        <v>195</v>
      </c>
      <c r="C22" s="39">
        <v>0.07629142037291362</v>
      </c>
      <c r="D22" s="50">
        <v>0.07629153997278719</v>
      </c>
    </row>
    <row r="23" spans="1:4" ht="15">
      <c r="A23" s="48" t="s">
        <v>763</v>
      </c>
      <c r="B23" s="49" t="s">
        <v>167</v>
      </c>
      <c r="C23" s="39">
        <v>0.06954934580596397</v>
      </c>
      <c r="D23" s="45">
        <v>0.06956027280141941</v>
      </c>
    </row>
    <row r="24" spans="1:4" ht="15">
      <c r="A24" s="48" t="s">
        <v>764</v>
      </c>
      <c r="B24" s="49" t="s">
        <v>217</v>
      </c>
      <c r="C24" s="39">
        <v>0.07667952846733014</v>
      </c>
      <c r="D24" s="50">
        <v>0.07668401231870847</v>
      </c>
    </row>
    <row r="25" spans="1:4" ht="15">
      <c r="A25" s="48" t="s">
        <v>765</v>
      </c>
      <c r="B25" s="49" t="s">
        <v>249</v>
      </c>
      <c r="C25" s="39">
        <v>0.07525469500234122</v>
      </c>
      <c r="D25" s="45">
        <v>0.07525764609435595</v>
      </c>
    </row>
    <row r="26" spans="1:4" ht="15">
      <c r="A26" s="48" t="s">
        <v>766</v>
      </c>
      <c r="B26" s="49" t="s">
        <v>235</v>
      </c>
      <c r="C26" s="39">
        <v>0.11943405834769336</v>
      </c>
      <c r="D26" s="50">
        <v>0.11941350540299525</v>
      </c>
    </row>
    <row r="27" spans="1:4" ht="15">
      <c r="A27" s="48" t="s">
        <v>767</v>
      </c>
      <c r="B27" s="49" t="s">
        <v>647</v>
      </c>
      <c r="C27" s="39">
        <v>0.09613554687661538</v>
      </c>
      <c r="D27" s="45">
        <v>0.09614986515177135</v>
      </c>
    </row>
    <row r="28" spans="1:4" ht="15">
      <c r="A28" s="48" t="s">
        <v>768</v>
      </c>
      <c r="B28" s="49" t="s">
        <v>105</v>
      </c>
      <c r="C28" s="39">
        <v>0.08095789862469362</v>
      </c>
      <c r="D28" s="50">
        <v>0.08096148603696467</v>
      </c>
    </row>
    <row r="29" spans="1:4" ht="15">
      <c r="A29" s="48" t="s">
        <v>769</v>
      </c>
      <c r="B29" s="49" t="s">
        <v>243</v>
      </c>
      <c r="C29" s="39">
        <v>0.18787255226027294</v>
      </c>
      <c r="D29" s="45">
        <v>0.187878876540069</v>
      </c>
    </row>
    <row r="30" spans="1:4" ht="15">
      <c r="A30" s="48" t="s">
        <v>770</v>
      </c>
      <c r="B30" s="49" t="s">
        <v>247</v>
      </c>
      <c r="C30" s="39">
        <v>0.08063053225330194</v>
      </c>
      <c r="D30" s="50">
        <v>0.08063569477098784</v>
      </c>
    </row>
    <row r="31" spans="1:4" ht="15">
      <c r="A31" s="48" t="s">
        <v>771</v>
      </c>
      <c r="B31" s="49" t="s">
        <v>379</v>
      </c>
      <c r="C31" s="39">
        <v>0.12639856669099628</v>
      </c>
      <c r="D31" s="45">
        <v>0.12641140685027533</v>
      </c>
    </row>
    <row r="32" spans="1:4" ht="15">
      <c r="A32" s="48" t="s">
        <v>772</v>
      </c>
      <c r="B32" s="49" t="s">
        <v>603</v>
      </c>
      <c r="C32" s="39">
        <v>0.2535446982379089</v>
      </c>
      <c r="D32" s="50">
        <v>0.25353321057215383</v>
      </c>
    </row>
    <row r="33" spans="1:4" ht="15">
      <c r="A33" s="48" t="s">
        <v>773</v>
      </c>
      <c r="B33" s="49" t="s">
        <v>267</v>
      </c>
      <c r="C33" s="39">
        <v>0.058055464051372546</v>
      </c>
      <c r="D33" s="45">
        <v>0.058061548920066</v>
      </c>
    </row>
    <row r="34" spans="1:4" ht="15">
      <c r="A34" s="48" t="s">
        <v>774</v>
      </c>
      <c r="B34" s="49" t="s">
        <v>279</v>
      </c>
      <c r="C34" s="39">
        <v>0.05339005372751271</v>
      </c>
      <c r="D34" s="50">
        <v>0.05338504003318634</v>
      </c>
    </row>
    <row r="35" spans="1:4" ht="15">
      <c r="A35" s="48" t="s">
        <v>775</v>
      </c>
      <c r="B35" s="49" t="s">
        <v>271</v>
      </c>
      <c r="C35" s="39">
        <v>0.10643931219827302</v>
      </c>
      <c r="D35" s="45">
        <v>0.10644056071879049</v>
      </c>
    </row>
    <row r="36" spans="1:4" ht="15">
      <c r="A36" s="48" t="s">
        <v>776</v>
      </c>
      <c r="B36" s="49" t="s">
        <v>291</v>
      </c>
      <c r="C36" s="39">
        <v>0.07699028565730487</v>
      </c>
      <c r="D36" s="50">
        <v>0.07698544915202767</v>
      </c>
    </row>
    <row r="37" spans="1:4" ht="15">
      <c r="A37" s="48" t="s">
        <v>777</v>
      </c>
      <c r="B37" s="49" t="s">
        <v>339</v>
      </c>
      <c r="C37" s="39">
        <v>0.06488520218158011</v>
      </c>
      <c r="D37" s="45">
        <v>0.06488994980399121</v>
      </c>
    </row>
    <row r="38" spans="1:4" ht="15">
      <c r="A38" s="48" t="s">
        <v>778</v>
      </c>
      <c r="B38" s="49" t="s">
        <v>293</v>
      </c>
      <c r="C38" s="39">
        <v>0.09875558373062024</v>
      </c>
      <c r="D38" s="50">
        <v>0.09876101858308856</v>
      </c>
    </row>
    <row r="39" spans="1:4" ht="15">
      <c r="A39" s="48" t="s">
        <v>779</v>
      </c>
      <c r="B39" s="49" t="s">
        <v>303</v>
      </c>
      <c r="C39" s="39">
        <v>0.052501325799045234</v>
      </c>
      <c r="D39" s="45">
        <v>0.052488932958507546</v>
      </c>
    </row>
    <row r="40" spans="1:4" ht="15">
      <c r="A40" s="48" t="s">
        <v>780</v>
      </c>
      <c r="B40" s="49" t="s">
        <v>309</v>
      </c>
      <c r="C40" s="39">
        <v>0.36674282454449586</v>
      </c>
      <c r="D40" s="50">
        <v>0.36658091925093916</v>
      </c>
    </row>
    <row r="41" spans="1:4" ht="15">
      <c r="A41" s="48" t="s">
        <v>781</v>
      </c>
      <c r="B41" s="49" t="s">
        <v>333</v>
      </c>
      <c r="C41" s="39">
        <v>0.0844960799971247</v>
      </c>
      <c r="D41" s="45">
        <v>0.08449889257815864</v>
      </c>
    </row>
    <row r="42" spans="1:4" ht="15">
      <c r="A42" s="48" t="s">
        <v>782</v>
      </c>
      <c r="B42" s="49" t="s">
        <v>653</v>
      </c>
      <c r="C42" s="39">
        <v>0.044305710083940526</v>
      </c>
      <c r="D42" s="50">
        <v>0.044302671797550486</v>
      </c>
    </row>
    <row r="43" spans="1:4" ht="15">
      <c r="A43" s="48" t="s">
        <v>783</v>
      </c>
      <c r="B43" s="49" t="s">
        <v>335</v>
      </c>
      <c r="C43" s="39">
        <v>0.05696101087841664</v>
      </c>
      <c r="D43" s="45">
        <v>0.05695584407841086</v>
      </c>
    </row>
    <row r="44" spans="1:4" ht="15">
      <c r="A44" s="48" t="s">
        <v>784</v>
      </c>
      <c r="B44" s="49" t="s">
        <v>487</v>
      </c>
      <c r="C44" s="39">
        <v>0.06374053497226123</v>
      </c>
      <c r="D44" s="50">
        <v>0.06374067812300978</v>
      </c>
    </row>
    <row r="45" spans="1:4" ht="15">
      <c r="A45" s="48" t="s">
        <v>785</v>
      </c>
      <c r="B45" s="49" t="s">
        <v>657</v>
      </c>
      <c r="C45" s="39">
        <v>0.04604619505280459</v>
      </c>
      <c r="D45" s="45">
        <v>0.046042962844661195</v>
      </c>
    </row>
    <row r="46" spans="1:4" ht="15">
      <c r="A46" s="48" t="s">
        <v>786</v>
      </c>
      <c r="B46" s="49" t="s">
        <v>519</v>
      </c>
      <c r="C46" s="39">
        <v>0.07805637700612186</v>
      </c>
      <c r="D46" s="50">
        <v>0.07804860003556899</v>
      </c>
    </row>
    <row r="47" spans="1:4" ht="15">
      <c r="A47" s="48" t="s">
        <v>787</v>
      </c>
      <c r="B47" s="49" t="s">
        <v>325</v>
      </c>
      <c r="C47" s="39">
        <v>0.064926696186851</v>
      </c>
      <c r="D47" s="45">
        <v>0.06493091208615456</v>
      </c>
    </row>
    <row r="48" spans="1:4" ht="15">
      <c r="A48" s="48" t="s">
        <v>788</v>
      </c>
      <c r="B48" s="49" t="s">
        <v>363</v>
      </c>
      <c r="C48" s="39">
        <v>0.15746593645467333</v>
      </c>
      <c r="D48" s="50">
        <v>0.15743599708873204</v>
      </c>
    </row>
    <row r="49" spans="1:4" ht="15">
      <c r="A49" s="48" t="s">
        <v>789</v>
      </c>
      <c r="B49" s="49" t="s">
        <v>359</v>
      </c>
      <c r="C49" s="39">
        <v>0.16402174913078638</v>
      </c>
      <c r="D49" s="45">
        <v>0.16402607703403416</v>
      </c>
    </row>
    <row r="50" spans="1:4" ht="15">
      <c r="A50" s="48" t="s">
        <v>790</v>
      </c>
      <c r="B50" s="49" t="s">
        <v>361</v>
      </c>
      <c r="C50" s="39">
        <v>0.09195428134624546</v>
      </c>
      <c r="D50" s="50">
        <v>0.0919630583538809</v>
      </c>
    </row>
    <row r="51" spans="1:4" ht="15">
      <c r="A51" s="48" t="s">
        <v>791</v>
      </c>
      <c r="B51" s="49" t="s">
        <v>381</v>
      </c>
      <c r="C51" s="39">
        <v>0.11677785560098285</v>
      </c>
      <c r="D51" s="45">
        <v>0.11677544805623462</v>
      </c>
    </row>
    <row r="52" spans="1:4" ht="15">
      <c r="A52" s="48" t="s">
        <v>792</v>
      </c>
      <c r="B52" s="49" t="s">
        <v>523</v>
      </c>
      <c r="C52" s="39">
        <v>0.07285970557387045</v>
      </c>
      <c r="D52" s="50">
        <v>0.072853186099402</v>
      </c>
    </row>
    <row r="53" spans="1:4" ht="15">
      <c r="A53" s="48" t="s">
        <v>793</v>
      </c>
      <c r="B53" s="49" t="s">
        <v>371</v>
      </c>
      <c r="C53" s="39">
        <v>0.059935467839929146</v>
      </c>
      <c r="D53" s="45">
        <v>0.059933450864401314</v>
      </c>
    </row>
    <row r="54" spans="1:4" ht="15">
      <c r="A54" s="48" t="s">
        <v>794</v>
      </c>
      <c r="B54" s="49" t="s">
        <v>387</v>
      </c>
      <c r="C54" s="39">
        <v>0.1554019391392589</v>
      </c>
      <c r="D54" s="50">
        <v>0.1553899175810522</v>
      </c>
    </row>
    <row r="55" spans="1:4" ht="15">
      <c r="A55" s="48" t="s">
        <v>795</v>
      </c>
      <c r="B55" s="49" t="s">
        <v>245</v>
      </c>
      <c r="C55" s="39">
        <v>0.052137123428664736</v>
      </c>
      <c r="D55" s="45">
        <v>0.05213048094348974</v>
      </c>
    </row>
    <row r="56" spans="1:4" ht="15">
      <c r="A56" s="48" t="s">
        <v>796</v>
      </c>
      <c r="B56" s="49" t="s">
        <v>399</v>
      </c>
      <c r="C56" s="39">
        <v>0.08893354781101695</v>
      </c>
      <c r="D56" s="50">
        <v>0.08891908389882486</v>
      </c>
    </row>
    <row r="57" spans="1:4" ht="15">
      <c r="A57" s="48" t="s">
        <v>797</v>
      </c>
      <c r="B57" s="49" t="s">
        <v>403</v>
      </c>
      <c r="C57" s="39">
        <v>0.09820198173444972</v>
      </c>
      <c r="D57" s="45">
        <v>0.09819827632492639</v>
      </c>
    </row>
    <row r="58" spans="1:4" ht="15">
      <c r="A58" s="48" t="s">
        <v>798</v>
      </c>
      <c r="B58" s="49" t="s">
        <v>315</v>
      </c>
      <c r="C58" s="39">
        <v>0.17582318083193152</v>
      </c>
      <c r="D58" s="50">
        <v>0.17580008719623483</v>
      </c>
    </row>
    <row r="59" spans="1:4" ht="15">
      <c r="A59" s="48" t="s">
        <v>799</v>
      </c>
      <c r="B59" s="49" t="s">
        <v>343</v>
      </c>
      <c r="C59" s="39">
        <v>0.09485677493339534</v>
      </c>
      <c r="D59" s="45">
        <v>0.09487570135719967</v>
      </c>
    </row>
    <row r="60" spans="1:4" ht="15">
      <c r="A60" s="48" t="s">
        <v>800</v>
      </c>
      <c r="B60" s="49" t="s">
        <v>269</v>
      </c>
      <c r="C60" s="39">
        <v>0.20641241615773578</v>
      </c>
      <c r="D60" s="50">
        <v>0.20641601987871994</v>
      </c>
    </row>
    <row r="61" spans="1:4" ht="15">
      <c r="A61" s="48" t="s">
        <v>801</v>
      </c>
      <c r="B61" s="49" t="s">
        <v>407</v>
      </c>
      <c r="C61" s="39">
        <v>0.057160572363959286</v>
      </c>
      <c r="D61" s="45">
        <v>0.057159863803405445</v>
      </c>
    </row>
    <row r="62" spans="1:4" ht="15">
      <c r="A62" s="48" t="s">
        <v>802</v>
      </c>
      <c r="B62" s="49" t="s">
        <v>411</v>
      </c>
      <c r="C62" s="39">
        <v>0.12890140145916656</v>
      </c>
      <c r="D62" s="50">
        <v>0.1289247236729878</v>
      </c>
    </row>
    <row r="63" spans="1:4" ht="15">
      <c r="A63" s="48" t="s">
        <v>803</v>
      </c>
      <c r="B63" s="49" t="s">
        <v>413</v>
      </c>
      <c r="C63" s="39">
        <v>0.057890868381761454</v>
      </c>
      <c r="D63" s="45">
        <v>0.05788852751568147</v>
      </c>
    </row>
    <row r="64" spans="1:4" ht="15">
      <c r="A64" s="48" t="s">
        <v>804</v>
      </c>
      <c r="B64" s="49" t="s">
        <v>281</v>
      </c>
      <c r="C64" s="39">
        <v>0.09991845838569191</v>
      </c>
      <c r="D64" s="45">
        <v>0.09991659758849789</v>
      </c>
    </row>
    <row r="65" spans="1:4" ht="15">
      <c r="A65" s="48" t="s">
        <v>805</v>
      </c>
      <c r="B65" s="49" t="s">
        <v>187</v>
      </c>
      <c r="C65" s="39">
        <v>0.24595782375817782</v>
      </c>
      <c r="D65" s="45">
        <v>0.24585580260065615</v>
      </c>
    </row>
    <row r="66" spans="1:4" ht="15">
      <c r="A66" s="48" t="s">
        <v>806</v>
      </c>
      <c r="B66" s="49" t="s">
        <v>125</v>
      </c>
      <c r="C66" s="39">
        <v>0.05501681297827577</v>
      </c>
      <c r="D66" s="45">
        <v>0.05501499402293446</v>
      </c>
    </row>
    <row r="67" spans="1:4" ht="15">
      <c r="A67" s="48" t="s">
        <v>807</v>
      </c>
      <c r="B67" s="49" t="s">
        <v>541</v>
      </c>
      <c r="C67" s="39">
        <v>0.08086576692950893</v>
      </c>
      <c r="D67" s="45">
        <v>0.08086397841318738</v>
      </c>
    </row>
    <row r="68" spans="1:4" ht="15">
      <c r="A68" s="48" t="s">
        <v>808</v>
      </c>
      <c r="B68" s="49" t="s">
        <v>427</v>
      </c>
      <c r="C68" s="39">
        <v>0.10607492085352606</v>
      </c>
      <c r="D68" s="45">
        <v>0.1060445673344392</v>
      </c>
    </row>
    <row r="69" spans="1:4" ht="15">
      <c r="A69" s="48" t="s">
        <v>809</v>
      </c>
      <c r="B69" s="49" t="s">
        <v>45</v>
      </c>
      <c r="C69" s="39">
        <v>0.34646145773312864</v>
      </c>
      <c r="D69" s="45">
        <v>0.3463738097530608</v>
      </c>
    </row>
    <row r="70" spans="1:4" ht="15">
      <c r="A70" s="48" t="s">
        <v>810</v>
      </c>
      <c r="B70" s="49" t="s">
        <v>149</v>
      </c>
      <c r="C70" s="39">
        <v>0.13572876574141277</v>
      </c>
      <c r="D70" s="45">
        <v>0.13516457934678122</v>
      </c>
    </row>
    <row r="71" spans="1:4" ht="15">
      <c r="A71" s="48" t="s">
        <v>811</v>
      </c>
      <c r="B71" s="49" t="s">
        <v>443</v>
      </c>
      <c r="C71" s="39">
        <v>0.06900991985727015</v>
      </c>
      <c r="D71" s="45">
        <v>0.06900883317395971</v>
      </c>
    </row>
    <row r="72" spans="1:4" ht="15">
      <c r="A72" s="48" t="s">
        <v>812</v>
      </c>
      <c r="B72" s="49" t="s">
        <v>219</v>
      </c>
      <c r="C72" s="39">
        <v>0.13266410343337448</v>
      </c>
      <c r="D72" s="45">
        <v>0.13265713634551987</v>
      </c>
    </row>
    <row r="73" spans="1:4" ht="15">
      <c r="A73" s="48" t="s">
        <v>813</v>
      </c>
      <c r="B73" s="49" t="s">
        <v>449</v>
      </c>
      <c r="C73" s="39">
        <v>0.08957555939684908</v>
      </c>
      <c r="D73" s="45">
        <v>0.08955844673715113</v>
      </c>
    </row>
    <row r="74" spans="1:4" ht="15">
      <c r="A74" s="48" t="s">
        <v>814</v>
      </c>
      <c r="B74" s="49" t="s">
        <v>577</v>
      </c>
      <c r="C74" s="39">
        <v>0.1203090626087594</v>
      </c>
      <c r="D74" s="45">
        <v>0.1203122588377572</v>
      </c>
    </row>
    <row r="75" spans="1:4" ht="15">
      <c r="A75" s="48" t="s">
        <v>815</v>
      </c>
      <c r="B75" s="49" t="s">
        <v>473</v>
      </c>
      <c r="C75" s="39">
        <v>0.11822662418920882</v>
      </c>
      <c r="D75" s="45">
        <v>0.11822335942944104</v>
      </c>
    </row>
    <row r="76" spans="1:4" ht="15">
      <c r="A76" s="48" t="s">
        <v>816</v>
      </c>
      <c r="B76" s="49" t="s">
        <v>347</v>
      </c>
      <c r="C76" s="39">
        <v>0.0911272517828785</v>
      </c>
      <c r="D76" s="45">
        <v>0.09114215184606042</v>
      </c>
    </row>
    <row r="77" spans="1:4" ht="15">
      <c r="A77" s="48" t="s">
        <v>817</v>
      </c>
      <c r="B77" s="49" t="s">
        <v>631</v>
      </c>
      <c r="C77" s="39">
        <v>0.1300563803119138</v>
      </c>
      <c r="D77" s="45">
        <v>0.13003443145018034</v>
      </c>
    </row>
    <row r="78" spans="1:4" ht="15">
      <c r="A78" s="48" t="s">
        <v>818</v>
      </c>
      <c r="B78" s="49" t="s">
        <v>467</v>
      </c>
      <c r="C78" s="39">
        <v>0.0856777947603369</v>
      </c>
      <c r="D78" s="45">
        <v>0.08568587234080874</v>
      </c>
    </row>
    <row r="79" spans="1:4" ht="15">
      <c r="A79" s="48" t="s">
        <v>819</v>
      </c>
      <c r="B79" s="49" t="s">
        <v>459</v>
      </c>
      <c r="C79" s="39">
        <v>0.15022888625842729</v>
      </c>
      <c r="D79" s="45">
        <v>0.14945894879080168</v>
      </c>
    </row>
    <row r="80" spans="1:4" ht="15">
      <c r="A80" s="48" t="s">
        <v>820</v>
      </c>
      <c r="B80" s="49" t="s">
        <v>465</v>
      </c>
      <c r="C80" s="39">
        <v>0.06810209334321503</v>
      </c>
      <c r="D80" s="45">
        <v>0.0680993577215919</v>
      </c>
    </row>
    <row r="81" spans="1:4" ht="15">
      <c r="A81" s="48" t="s">
        <v>821</v>
      </c>
      <c r="B81" s="49" t="s">
        <v>375</v>
      </c>
      <c r="C81" s="39">
        <v>0.06456841742343328</v>
      </c>
      <c r="D81" s="45">
        <v>0.0645733651402474</v>
      </c>
    </row>
    <row r="82" spans="1:4" ht="15">
      <c r="A82" s="48" t="s">
        <v>822</v>
      </c>
      <c r="B82" s="49" t="s">
        <v>69</v>
      </c>
      <c r="C82" s="39">
        <v>0.07199280363388795</v>
      </c>
      <c r="D82" s="45">
        <v>0.07198580849992767</v>
      </c>
    </row>
    <row r="83" spans="1:4" ht="15">
      <c r="A83" s="48" t="s">
        <v>823</v>
      </c>
      <c r="B83" s="49" t="s">
        <v>483</v>
      </c>
      <c r="C83" s="39">
        <v>0.09305427888990883</v>
      </c>
      <c r="D83" s="45">
        <v>0.09303449286644999</v>
      </c>
    </row>
    <row r="84" spans="1:4" ht="15">
      <c r="A84" s="48" t="s">
        <v>824</v>
      </c>
      <c r="B84" s="49" t="s">
        <v>585</v>
      </c>
      <c r="C84" s="39">
        <v>0.06708429500551151</v>
      </c>
      <c r="D84" s="45">
        <v>0.06709331701244929</v>
      </c>
    </row>
    <row r="85" spans="1:4" ht="15">
      <c r="A85" s="48" t="s">
        <v>825</v>
      </c>
      <c r="B85" s="49" t="s">
        <v>113</v>
      </c>
      <c r="C85" s="39">
        <v>0.07191571827797624</v>
      </c>
      <c r="D85" s="45">
        <v>0.0719096868696642</v>
      </c>
    </row>
    <row r="86" spans="1:4" ht="15">
      <c r="A86" s="48" t="s">
        <v>826</v>
      </c>
      <c r="B86" s="49" t="s">
        <v>581</v>
      </c>
      <c r="C86" s="39">
        <v>0.05962294204606186</v>
      </c>
      <c r="D86" s="45">
        <v>0.05962999862105019</v>
      </c>
    </row>
    <row r="87" spans="1:4" ht="15">
      <c r="A87" s="48" t="s">
        <v>827</v>
      </c>
      <c r="B87" s="49" t="s">
        <v>491</v>
      </c>
      <c r="C87" s="39">
        <v>0.05870363788134006</v>
      </c>
      <c r="D87" s="45">
        <v>0.05870436061534703</v>
      </c>
    </row>
    <row r="88" spans="1:4" ht="15">
      <c r="A88" s="48" t="s">
        <v>828</v>
      </c>
      <c r="B88" s="49" t="s">
        <v>501</v>
      </c>
      <c r="C88" s="39">
        <v>0.05393131880225088</v>
      </c>
      <c r="D88" s="45">
        <v>0.053924998076113825</v>
      </c>
    </row>
    <row r="89" spans="1:4" ht="15">
      <c r="A89" s="48" t="s">
        <v>829</v>
      </c>
      <c r="B89" s="49" t="s">
        <v>503</v>
      </c>
      <c r="C89" s="39">
        <v>0.0671945743281304</v>
      </c>
      <c r="D89" s="45">
        <v>0.06719376150741582</v>
      </c>
    </row>
    <row r="90" spans="1:4" ht="15">
      <c r="A90" s="48" t="s">
        <v>830</v>
      </c>
      <c r="B90" s="49" t="s">
        <v>511</v>
      </c>
      <c r="C90" s="39">
        <v>0.1681837048739713</v>
      </c>
      <c r="D90" s="45">
        <v>0.16816180053562357</v>
      </c>
    </row>
    <row r="91" spans="1:4" ht="15">
      <c r="A91" s="48" t="s">
        <v>831</v>
      </c>
      <c r="B91" s="49" t="s">
        <v>521</v>
      </c>
      <c r="C91" s="39">
        <v>0.09693895032885928</v>
      </c>
      <c r="D91" s="45">
        <v>0.09653488040637088</v>
      </c>
    </row>
    <row r="92" spans="1:4" ht="15">
      <c r="A92" s="48" t="s">
        <v>832</v>
      </c>
      <c r="B92" s="49" t="s">
        <v>297</v>
      </c>
      <c r="C92" s="39">
        <v>0.19099148062607513</v>
      </c>
      <c r="D92" s="45">
        <v>0.19094944159135804</v>
      </c>
    </row>
    <row r="93" spans="1:4" ht="15">
      <c r="A93" s="48" t="s">
        <v>833</v>
      </c>
      <c r="B93" s="49" t="s">
        <v>543</v>
      </c>
      <c r="C93" s="39">
        <v>0.10127226450124611</v>
      </c>
      <c r="D93" s="45">
        <v>0.10128131211440261</v>
      </c>
    </row>
    <row r="94" spans="1:4" ht="15">
      <c r="A94" s="48" t="s">
        <v>834</v>
      </c>
      <c r="B94" s="49" t="s">
        <v>81</v>
      </c>
      <c r="C94" s="39">
        <v>0.08170662210610186</v>
      </c>
      <c r="D94" s="45">
        <v>0.08170748235738008</v>
      </c>
    </row>
    <row r="95" spans="1:4" ht="15">
      <c r="A95" s="48" t="s">
        <v>835</v>
      </c>
      <c r="B95" s="49" t="s">
        <v>555</v>
      </c>
      <c r="C95" s="39">
        <v>0.054034329520696256</v>
      </c>
      <c r="D95" s="45">
        <v>0.054029297420510713</v>
      </c>
    </row>
    <row r="96" spans="1:4" ht="15">
      <c r="A96" s="48" t="s">
        <v>836</v>
      </c>
      <c r="B96" s="49" t="s">
        <v>563</v>
      </c>
      <c r="C96" s="39">
        <v>0.05362932698044743</v>
      </c>
      <c r="D96" s="45">
        <v>0.05362619563058232</v>
      </c>
    </row>
    <row r="97" spans="1:4" ht="15">
      <c r="A97" s="48" t="s">
        <v>837</v>
      </c>
      <c r="B97" s="49" t="s">
        <v>637</v>
      </c>
      <c r="C97" s="39">
        <v>0.13292461174096096</v>
      </c>
      <c r="D97" s="45">
        <v>0.1325246159425819</v>
      </c>
    </row>
    <row r="98" spans="1:4" ht="15">
      <c r="A98" s="48" t="s">
        <v>838</v>
      </c>
      <c r="B98" s="49" t="s">
        <v>569</v>
      </c>
      <c r="C98" s="39">
        <v>0.09784678014920459</v>
      </c>
      <c r="D98" s="45">
        <v>0.09735849584969028</v>
      </c>
    </row>
    <row r="99" spans="1:4" ht="15">
      <c r="A99" s="48" t="s">
        <v>839</v>
      </c>
      <c r="B99" s="49" t="s">
        <v>567</v>
      </c>
      <c r="C99" s="39">
        <v>0.16399362539734844</v>
      </c>
      <c r="D99" s="45">
        <v>0.16400242834787698</v>
      </c>
    </row>
    <row r="100" spans="1:4" ht="15">
      <c r="A100" s="48" t="s">
        <v>840</v>
      </c>
      <c r="B100" s="49" t="s">
        <v>49</v>
      </c>
      <c r="C100" s="39">
        <v>0.0695595578474217</v>
      </c>
      <c r="D100" s="45">
        <v>0.06955500336749844</v>
      </c>
    </row>
    <row r="101" spans="1:4" ht="15">
      <c r="A101" s="48" t="s">
        <v>841</v>
      </c>
      <c r="B101" s="49" t="s">
        <v>199</v>
      </c>
      <c r="C101" s="39">
        <v>0.06271575067975606</v>
      </c>
      <c r="D101" s="45">
        <v>0.06271239538042364</v>
      </c>
    </row>
    <row r="102" spans="1:4" ht="15">
      <c r="A102" s="48" t="s">
        <v>842</v>
      </c>
      <c r="B102" s="49" t="s">
        <v>203</v>
      </c>
      <c r="C102" s="39">
        <v>0.13383636972643628</v>
      </c>
      <c r="D102" s="45">
        <v>0.13386318854122234</v>
      </c>
    </row>
    <row r="103" spans="1:4" ht="15">
      <c r="A103" s="48" t="s">
        <v>843</v>
      </c>
      <c r="B103" s="49" t="s">
        <v>193</v>
      </c>
      <c r="C103" s="39">
        <v>0.06952744329566639</v>
      </c>
      <c r="D103" s="45">
        <v>0.06952129233546574</v>
      </c>
    </row>
    <row r="104" spans="1:4" ht="15">
      <c r="A104" s="48" t="s">
        <v>844</v>
      </c>
      <c r="B104" s="49" t="s">
        <v>601</v>
      </c>
      <c r="C104" s="39">
        <v>0.1686685120597818</v>
      </c>
      <c r="D104" s="45">
        <v>0.17252061368280497</v>
      </c>
    </row>
    <row r="105" spans="1:4" ht="15">
      <c r="A105" s="48" t="s">
        <v>845</v>
      </c>
      <c r="B105" s="49" t="s">
        <v>451</v>
      </c>
      <c r="C105" s="39">
        <v>0.16571027013441836</v>
      </c>
      <c r="D105" s="45">
        <v>0.16574964201476602</v>
      </c>
    </row>
    <row r="106" spans="1:4" ht="15">
      <c r="A106" s="48" t="s">
        <v>846</v>
      </c>
      <c r="B106" s="49" t="s">
        <v>43</v>
      </c>
      <c r="C106" s="39">
        <v>0.15881156156114126</v>
      </c>
      <c r="D106" s="45">
        <v>0.15880964003307485</v>
      </c>
    </row>
    <row r="107" spans="1:4" ht="15">
      <c r="A107" s="48" t="s">
        <v>847</v>
      </c>
      <c r="B107" s="49" t="s">
        <v>615</v>
      </c>
      <c r="C107" s="39">
        <v>0.0684824847966315</v>
      </c>
      <c r="D107" s="45">
        <v>0.06847480526074769</v>
      </c>
    </row>
    <row r="108" spans="1:4" ht="15">
      <c r="A108" s="48" t="s">
        <v>848</v>
      </c>
      <c r="B108" s="49" t="s">
        <v>621</v>
      </c>
      <c r="C108" s="39">
        <v>0.2518342029456555</v>
      </c>
      <c r="D108" s="45">
        <v>0.25177054836780904</v>
      </c>
    </row>
    <row r="109" spans="1:4" ht="15">
      <c r="A109" s="48" t="s">
        <v>849</v>
      </c>
      <c r="B109" s="49" t="s">
        <v>625</v>
      </c>
      <c r="C109" s="39">
        <v>0.12458144782830444</v>
      </c>
      <c r="D109" s="45">
        <v>0.12457887776838483</v>
      </c>
    </row>
    <row r="110" spans="1:4" ht="15">
      <c r="A110" s="48" t="s">
        <v>850</v>
      </c>
      <c r="B110" s="49" t="s">
        <v>301</v>
      </c>
      <c r="C110" s="39">
        <v>0.061997117469919996</v>
      </c>
      <c r="D110" s="45">
        <v>0.061993340814150984</v>
      </c>
    </row>
    <row r="111" spans="1:4" ht="15">
      <c r="A111" s="48" t="s">
        <v>851</v>
      </c>
      <c r="B111" s="49" t="s">
        <v>627</v>
      </c>
      <c r="C111" s="39">
        <v>0.05683037167222049</v>
      </c>
      <c r="D111" s="45">
        <v>0.05682998068642651</v>
      </c>
    </row>
    <row r="112" spans="1:4" ht="15">
      <c r="A112" s="48" t="s">
        <v>852</v>
      </c>
      <c r="B112" s="49" t="s">
        <v>617</v>
      </c>
      <c r="C112" s="39">
        <v>0.15107986647741808</v>
      </c>
      <c r="D112" s="45">
        <v>0.15108349173839886</v>
      </c>
    </row>
    <row r="113" spans="1:4" ht="15">
      <c r="A113" s="48" t="s">
        <v>853</v>
      </c>
      <c r="B113" s="49" t="s">
        <v>643</v>
      </c>
      <c r="C113" s="39">
        <v>0.017385743844147514</v>
      </c>
      <c r="D113" s="45">
        <v>0.017385216482785692</v>
      </c>
    </row>
    <row r="114" spans="1:4" ht="15">
      <c r="A114" s="48" t="s">
        <v>854</v>
      </c>
      <c r="B114" s="49" t="s">
        <v>659</v>
      </c>
      <c r="C114" s="39">
        <v>0.043984330866845646</v>
      </c>
      <c r="D114" s="45">
        <v>0.043987358298847284</v>
      </c>
    </row>
    <row r="115" spans="1:4" ht="15">
      <c r="A115" s="48" t="s">
        <v>855</v>
      </c>
      <c r="B115" s="49" t="s">
        <v>651</v>
      </c>
      <c r="C115" s="39">
        <v>0.11542689694853489</v>
      </c>
      <c r="D115" s="45">
        <v>0.11543065603902097</v>
      </c>
    </row>
    <row r="116" spans="1:4" ht="15">
      <c r="A116" s="48" t="s">
        <v>856</v>
      </c>
      <c r="B116" s="49" t="s">
        <v>171</v>
      </c>
      <c r="C116" s="39">
        <v>0.10706006062250226</v>
      </c>
      <c r="D116" s="45">
        <v>0.10707058072140094</v>
      </c>
    </row>
    <row r="117" spans="1:4" ht="15">
      <c r="A117" s="48" t="s">
        <v>857</v>
      </c>
      <c r="B117" s="49" t="s">
        <v>649</v>
      </c>
      <c r="C117" s="39">
        <v>0.04715909763457472</v>
      </c>
      <c r="D117" s="45">
        <v>0.04715753830020174</v>
      </c>
    </row>
    <row r="118" spans="1:4" ht="15">
      <c r="A118" s="48" t="s">
        <v>858</v>
      </c>
      <c r="B118" s="49" t="s">
        <v>331</v>
      </c>
      <c r="C118" s="39">
        <v>0.04614670408347779</v>
      </c>
      <c r="D118" s="45">
        <v>0.046140967918988925</v>
      </c>
    </row>
    <row r="119" spans="1:4" ht="15">
      <c r="A119" s="48" t="s">
        <v>859</v>
      </c>
      <c r="B119" s="49" t="s">
        <v>667</v>
      </c>
      <c r="C119" s="39">
        <v>0.16537204162721536</v>
      </c>
      <c r="D119" s="45">
        <v>0.1653829934968879</v>
      </c>
    </row>
    <row r="120" spans="1:4" ht="15">
      <c r="A120" s="48" t="s">
        <v>860</v>
      </c>
      <c r="B120" s="49" t="s">
        <v>677</v>
      </c>
      <c r="C120" s="39">
        <v>0.047565658926039193</v>
      </c>
      <c r="D120" s="45">
        <v>0.04756386768418598</v>
      </c>
    </row>
    <row r="121" spans="1:4" ht="15">
      <c r="A121" s="48" t="s">
        <v>861</v>
      </c>
      <c r="B121" s="49" t="s">
        <v>145</v>
      </c>
      <c r="C121" s="39">
        <v>0.07442855552088323</v>
      </c>
      <c r="D121" s="45">
        <v>0.07442710603699706</v>
      </c>
    </row>
    <row r="122" spans="1:4" ht="15">
      <c r="A122" s="48" t="s">
        <v>862</v>
      </c>
      <c r="B122" s="49" t="s">
        <v>673</v>
      </c>
      <c r="C122" s="39">
        <v>0.045436362066813875</v>
      </c>
      <c r="D122" s="45">
        <v>0.04543282494128347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"BAX TIER STRUCTURE ON "&amp;'OPTIONS - MARGIN INTERVALS'!A1</f>
        <v>BAX TIER STRUCTURE ON OCTOBER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1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2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2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1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2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2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tr">
        <f>"INTRA-COMMODITY SPREAD CHARGES - QUARTELY BUTTERFLY ON "&amp;'OPTIONS - MARGIN INTERVALS'!A1</f>
        <v>INTRA-COMMODITY SPREAD CHARGES - QUARTELY BUTTERFLY ON OCTOBER 1,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3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4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tr">
        <f>"INTRA-COMMODITY SPREAD CHARGES - SIX-MONTHLY BUTTERFLY ON "&amp;'OPTIONS - MARGIN INTERVALS'!A1</f>
        <v>INTRA-COMMODITY SPREAD CHARGES - SIX-MONTHLY BUTTERFLY ON OCTOBER 1,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6" t="s">
        <v>2</v>
      </c>
      <c r="C33" s="138" t="s">
        <v>3</v>
      </c>
      <c r="D33" s="13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7"/>
      <c r="C34" s="139"/>
      <c r="D34" s="13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889</v>
      </c>
      <c r="C39" s="19">
        <v>135</v>
      </c>
      <c r="D39" s="19">
        <v>135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891</v>
      </c>
      <c r="C41" s="19">
        <v>126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tr">
        <f>"INTRA-COMMODITY SPREAD CHARGES - NINE-MONTHLY BUTTERFLY ON "&amp;'OPTIONS - MARGIN INTERVALS'!A1</f>
        <v>INTRA-COMMODITY SPREAD CHARGES - NINE-MONTHLY BUTTERFLY ON OCTOBER 1,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6" t="s">
        <v>2</v>
      </c>
      <c r="C45" s="138" t="s">
        <v>3</v>
      </c>
      <c r="D45" s="13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7"/>
      <c r="C46" s="139"/>
      <c r="D46" s="13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895</v>
      </c>
      <c r="C49" s="19">
        <v>162</v>
      </c>
      <c r="D49" s="19">
        <v>162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896</v>
      </c>
      <c r="C50" s="19">
        <v>148</v>
      </c>
      <c r="D50" s="19">
        <v>148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897</v>
      </c>
      <c r="C51" s="19">
        <v>198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182</v>
      </c>
      <c r="D52" s="20">
        <v>182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tr">
        <f>"INTRA-COMMODITY SPREAD CHARGES - YEARLY BUTTERFLY ON "&amp;'OPTIONS - MARGIN INTERVALS'!A1</f>
        <v>INTRA-COMMODITY SPREAD CHARGES - YEARLY BUTTERFLY ON OCTOBER 1,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6" t="s">
        <v>2</v>
      </c>
      <c r="C55" s="138" t="s">
        <v>3</v>
      </c>
      <c r="D55" s="13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7"/>
      <c r="C56" s="139"/>
      <c r="D56" s="13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901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245</v>
      </c>
      <c r="D60" s="20">
        <v>245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tr">
        <f>"INTRA-COMMODITY SPREAD CHARGES - INTER-MONTH STRATEGY ON "&amp;'OPTIONS - MARGIN INTERVALS'!A1</f>
        <v>INTRA-COMMODITY SPREAD CHARGES - INTER-MONTH STRATEGY ON OCTOBER 1,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6" t="s">
        <v>0</v>
      </c>
      <c r="B63" s="140">
        <v>1</v>
      </c>
      <c r="C63" s="140">
        <v>2</v>
      </c>
      <c r="D63" s="140">
        <v>3</v>
      </c>
      <c r="E63" s="13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7"/>
      <c r="B64" s="141"/>
      <c r="C64" s="141">
        <v>2</v>
      </c>
      <c r="D64" s="141">
        <v>3</v>
      </c>
      <c r="E64" s="14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243</v>
      </c>
      <c r="E66" s="30">
        <v>274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44:E44"/>
    <mergeCell ref="B45:B46"/>
    <mergeCell ref="C45:C46"/>
    <mergeCell ref="D45:D46"/>
    <mergeCell ref="A54:E54"/>
    <mergeCell ref="B19:B20"/>
    <mergeCell ref="C19:C20"/>
    <mergeCell ref="D19:D20"/>
    <mergeCell ref="A32:E32"/>
    <mergeCell ref="B33:B34"/>
    <mergeCell ref="C33:C34"/>
    <mergeCell ref="D33:D34"/>
    <mergeCell ref="B5:B6"/>
    <mergeCell ref="B7:B8"/>
    <mergeCell ref="B9:B12"/>
    <mergeCell ref="B13:B16"/>
    <mergeCell ref="A18:E18"/>
    <mergeCell ref="A1:E1"/>
    <mergeCell ref="A2:E2"/>
    <mergeCell ref="B3:B4"/>
    <mergeCell ref="C3:C4"/>
    <mergeCell ref="D3:D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"CORRA TIER STRUCTURE ON "&amp;'OPTIONS - MARGIN INTERVALS'!A1</f>
        <v>CORRA TIER STRUCTURE ON OCTOBER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1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2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2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1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2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2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tr">
        <f>"INTRA-COMMODITY SPREAD CHARGES - QUARTELY BUTTERFLY ON "&amp;'OPTIONS - MARGIN INTERVALS'!A1</f>
        <v>INTRA-COMMODITY SPREAD CHARGES - QUARTELY BUTTERFLY ON OCTOBER 1, 2021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3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4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154</v>
      </c>
      <c r="D21" s="12">
        <v>154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242</v>
      </c>
      <c r="D22" s="13">
        <v>242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tr">
        <f>"INTRA-COMMODITY SPREAD CHARGES - SIX-MONTHLY BUTTERFLY ON "&amp;'OPTIONS - MARGIN INTERVALS'!A1</f>
        <v>INTRA-COMMODITY SPREAD CHARGES - SIX-MONTHLY BUTTERFLY ON OCTOBER 1, 2021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6" t="s">
        <v>2</v>
      </c>
      <c r="C33" s="138" t="s">
        <v>3</v>
      </c>
      <c r="D33" s="13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7"/>
      <c r="C34" s="139"/>
      <c r="D34" s="13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329</v>
      </c>
      <c r="D35" s="19">
        <v>329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276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tr">
        <f>"INTRA-COMMODITY SPREAD CHARGES - NINE-MONTHLY BUTTERFLY ON "&amp;'OPTIONS - MARGIN INTERVALS'!A1</f>
        <v>INTRA-COMMODITY SPREAD CHARGES - NINE-MONTHLY BUTTERFLY ON OCTOBER 1, 2021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6" t="s">
        <v>2</v>
      </c>
      <c r="C45" s="138" t="s">
        <v>3</v>
      </c>
      <c r="D45" s="13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7"/>
      <c r="C46" s="139"/>
      <c r="D46" s="13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182</v>
      </c>
      <c r="D48" s="19">
        <v>182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222</v>
      </c>
      <c r="D50" s="19">
        <v>222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163</v>
      </c>
      <c r="D51" s="19">
        <v>163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tr">
        <f>"INTRA-COMMODITY SPREAD CHARGES - YEARLY BUTTERFLY ON "&amp;'OPTIONS - MARGIN INTERVALS'!A1</f>
        <v>INTRA-COMMODITY SPREAD CHARGES - YEARLY BUTTERFLY ON OCTOBER 1, 2021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6" t="s">
        <v>2</v>
      </c>
      <c r="C55" s="138" t="s">
        <v>3</v>
      </c>
      <c r="D55" s="13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7"/>
      <c r="C56" s="139"/>
      <c r="D56" s="13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250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256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tr">
        <f>"INTRA-COMMODITY SPREAD CHARGES - INTER-MONTH STRATEGY ON "&amp;'OPTIONS - MARGIN INTERVALS'!A1</f>
        <v>INTRA-COMMODITY SPREAD CHARGES - INTER-MONTH STRATEGY ON OCTOBER 1, 2021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6" t="s">
        <v>0</v>
      </c>
      <c r="B63" s="140">
        <v>1</v>
      </c>
      <c r="C63" s="140">
        <v>2</v>
      </c>
      <c r="D63" s="140">
        <v>3</v>
      </c>
      <c r="E63" s="13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7"/>
      <c r="B64" s="141"/>
      <c r="C64" s="141">
        <v>2</v>
      </c>
      <c r="D64" s="141">
        <v>3</v>
      </c>
      <c r="E64" s="14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224</v>
      </c>
      <c r="D66" s="29">
        <v>202</v>
      </c>
      <c r="E66" s="30">
        <v>210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44:E44"/>
    <mergeCell ref="B45:B46"/>
    <mergeCell ref="C45:C46"/>
    <mergeCell ref="D45:D46"/>
    <mergeCell ref="A54:E54"/>
    <mergeCell ref="B19:B20"/>
    <mergeCell ref="C19:C20"/>
    <mergeCell ref="D19:D20"/>
    <mergeCell ref="A32:E32"/>
    <mergeCell ref="B33:B34"/>
    <mergeCell ref="C33:C34"/>
    <mergeCell ref="D33:D34"/>
    <mergeCell ref="B5:B6"/>
    <mergeCell ref="B7:B8"/>
    <mergeCell ref="B9:B12"/>
    <mergeCell ref="B13:B16"/>
    <mergeCell ref="A18:E18"/>
    <mergeCell ref="A1:E1"/>
    <mergeCell ref="A2:E2"/>
    <mergeCell ref="B3:B4"/>
    <mergeCell ref="C3:C4"/>
    <mergeCell ref="D3:D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"SDV TIER STRUCTURE ON "&amp;'OPTIONS - MARGIN INTERVALS'!A1</f>
        <v>SDV TIER STRUCTURE ON OCTOBER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2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"INTRA-COMMODITY SPREAD CHARGES - INTER-MONTH STRATEGY ON "&amp;'OPTIONS - MARGIN INTERVALS'!A1</f>
        <v>INTRA-COMMODITY SPREAD CHARGES - INTER-MONTH STRATEGY ON OCTOBER 1, 2021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6" t="s">
        <v>0</v>
      </c>
      <c r="B12" s="140">
        <v>1</v>
      </c>
      <c r="C12" s="140">
        <v>2</v>
      </c>
      <c r="D12" s="13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7"/>
      <c r="B13" s="141"/>
      <c r="C13" s="141">
        <v>2</v>
      </c>
      <c r="D13" s="14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189</v>
      </c>
      <c r="D14" s="26">
        <v>174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tr">
        <f>"SXF TIER STRUCTURE ON "&amp;'OPTIONS - MARGIN INTERVALS'!A1</f>
        <v>SXF TIER STRUCTURE ON OCTOBER 1, 2021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2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1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1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OCTOBER 1, 2021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6" t="s">
        <v>0</v>
      </c>
      <c r="B15" s="143">
        <v>1</v>
      </c>
      <c r="C15" s="143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7"/>
      <c r="B16" s="144"/>
      <c r="C16" s="144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1480</v>
      </c>
      <c r="D17" s="26">
        <v>1834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363</v>
      </c>
      <c r="D18" s="30">
        <v>1243</v>
      </c>
      <c r="E18" s="3"/>
    </row>
    <row r="19" spans="1:5" ht="15" customHeight="1" thickBot="1">
      <c r="A19" s="32">
        <v>3</v>
      </c>
      <c r="B19" s="33"/>
      <c r="C19" s="34"/>
      <c r="D19" s="36">
        <v>591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5:B8"/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3"/>
      <c r="B1" s="154"/>
      <c r="C1" s="154"/>
      <c r="D1" s="155"/>
    </row>
    <row r="2" spans="1:4" ht="49.5" customHeight="1" thickBot="1">
      <c r="A2" s="156" t="str">
        <f>"INTRA-COMMODITY (Inter-Month) SPREAD CHARGES EFFECTIVE ON "&amp;'OPTIONS - MARGIN INTERVALS'!A1</f>
        <v>INTRA-COMMODITY (Inter-Month) SPREAD CHARGES EFFECTIVE ON OCTOBER 1, 2021</v>
      </c>
      <c r="B2" s="157"/>
      <c r="C2" s="157"/>
      <c r="D2" s="158"/>
    </row>
    <row r="3" spans="1:4" ht="12.75" customHeight="1">
      <c r="A3" s="149" t="s">
        <v>17</v>
      </c>
      <c r="B3" s="151" t="s">
        <v>12</v>
      </c>
      <c r="C3" s="151" t="s">
        <v>18</v>
      </c>
      <c r="D3" s="151" t="s">
        <v>19</v>
      </c>
    </row>
    <row r="4" spans="1:4" ht="30" customHeight="1" thickBot="1">
      <c r="A4" s="150"/>
      <c r="B4" s="152"/>
      <c r="C4" s="152"/>
      <c r="D4" s="152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tr">
        <f>"SHARE FUTURES INTRA-COMMODITY (Inter-Month) SPREAD CHARGES EFFECTIVE ON "&amp;'OPTIONS - MARGIN INTERVALS'!A1</f>
        <v>SHARE FUTURES INTRA-COMMODITY (Inter-Month) SPREAD CHARGES EFFECTIVE ON OCTOBER 1, 2021</v>
      </c>
      <c r="B30" s="147"/>
      <c r="C30" s="147"/>
      <c r="D30" s="148"/>
    </row>
    <row r="31" spans="1:4" ht="15" customHeight="1">
      <c r="A31" s="149" t="s">
        <v>17</v>
      </c>
      <c r="B31" s="151" t="s">
        <v>12</v>
      </c>
      <c r="C31" s="151" t="s">
        <v>18</v>
      </c>
      <c r="D31" s="151" t="s">
        <v>19</v>
      </c>
    </row>
    <row r="32" spans="1:4" ht="15.75" thickBot="1">
      <c r="A32" s="150"/>
      <c r="B32" s="152"/>
      <c r="C32" s="152"/>
      <c r="D32" s="152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9"/>
      <c r="B1" s="160"/>
      <c r="C1" s="161"/>
    </row>
    <row r="2" spans="1:3" ht="49.5" customHeight="1" thickBot="1">
      <c r="A2" s="146" t="str">
        <f>"INTER-COMMODITY SPREAD CHARGES EFFECTIVE ON "&amp;'OPTIONS - MARGIN INTERVALS'!A1</f>
        <v>INTER-COMMODITY SPREAD CHARGES EFFECTIVE ON OCTOBER 1, 2021</v>
      </c>
      <c r="B2" s="147"/>
      <c r="C2" s="148"/>
    </row>
    <row r="3" spans="1:3" ht="12.75" customHeight="1">
      <c r="A3" s="162" t="s">
        <v>24</v>
      </c>
      <c r="B3" s="163" t="s">
        <v>25</v>
      </c>
      <c r="C3" s="164" t="s">
        <v>26</v>
      </c>
    </row>
    <row r="4" spans="1:3" ht="45.75" customHeight="1">
      <c r="A4" s="149"/>
      <c r="B4" s="151"/>
      <c r="C4" s="165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2021-09-30T15:14:42Z</dcterms:modified>
  <cp:category/>
  <cp:version/>
  <cp:contentType/>
  <cp:contentStatus/>
</cp:coreProperties>
</file>